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35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<sst xmlns="http://schemas.openxmlformats.org/spreadsheetml/2006/main" count="104" uniqueCount="104">
  <si>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Налог на доходы физических лиц</t>
  </si>
  <si>
    <t xml:space="preserve">Единый сельскохозяйственный налог </t>
  </si>
  <si>
    <t>Земельный налог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</si>
  <si>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   </t>
  </si>
  <si>
    <t>Наименование  показателя</t>
  </si>
  <si>
    <t>Код бюджетной классификации</t>
  </si>
  <si>
    <t>Единый сельскохозяйственный налог</t>
  </si>
  <si>
    <t>(тыс. руб.)</t>
  </si>
  <si>
    <t>Уточненное годовое бюджетное назначение</t>
  </si>
  <si>
    <t>000 1 01 02000 00 0000 110</t>
  </si>
  <si>
    <t>000 1 05 03010 01 0000 110</t>
  </si>
  <si>
    <t xml:space="preserve">000 1 06 01030 10 0000 110      </t>
  </si>
  <si>
    <t>000 1 06 06000 00 0000 110</t>
  </si>
  <si>
    <t>000 1 11 05035 10 0000 120</t>
  </si>
  <si>
    <t>Доходы бюджета, всего</t>
  </si>
  <si>
    <t>НАЛОГОВЫЕ И НЕНАЛОГОВЫЕ ДОХОДЫ</t>
  </si>
  <si>
    <t>000 1 00 00000 00 0000 000</t>
  </si>
  <si>
    <t>БЕЗВОЗМЕЗДНЫЕ  ПОСТУПЛЕНИЯ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</si>
  <si>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</si>
  <si>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</si>
  <si>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</si>
  <si>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</si>
  <si>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</si>
  <si>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ПРИБЫЛЬ, ДОХОДЫ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</si>
  <si>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</si>
  <si>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</si>
  <si>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НАЛОГИ НА СОВОКУПНЫЙ ДОХОД</t>
  </si>
  <si>
    <t>000 1 05 00000 00 0000 000</t>
  </si>
  <si>
    <t>000 1 05 03000 01 0000 110</t>
  </si>
  <si>
    <t>НАЛОГИ НА ИМУЩЕСТВО</t>
  </si>
  <si>
    <t xml:space="preserve">000 1 06 00000 00 0000 000      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</si>
  <si>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</si>
  <si>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</si>
  <si>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и автономных учреждений)</t>
  </si>
  <si>
    <t xml:space="preserve">000 2 00 00000 00 0000 000      </t>
  </si>
  <si>
    <t>БЕЗВОЗМЕЗДНЫЕ  ПОСТУПЛЕНИЯ ОТ ДРУГИХ БЮДЖЕТОВ БЮДЖЕТНОЙ СИСТЕМЫ РОССИЙСКОЙ ФЕДЕРАЦИИ</t>
  </si>
  <si>
    <t xml:space="preserve">000 2 02 00000 00 0000 000      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</si>
  <si>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</si>
  <si>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в виде фиксированных аваансовых платежей с доходов, полученных физическими лицами, являющимися иностранными гражданами , осуществляющими трудовую деятельность   по найму у физических лиц на основании патента в соответствии со статьей 227.1 Налогового кодекса Российской Федерации 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</si>
  <si>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</si>
  <si>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</si>
  <si>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</si>
  <si>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</si>
  <si>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</si>
  <si>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</si>
  <si>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</si>
  <si>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</si>
  <si>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</si>
  <si>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</si>
  <si>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</si>
  <si>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</si>
  <si>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ПРОЧИЕ БЕЗВОЗМЕЗДНЫЕ ПОСТУПЛЕНИЯ</t>
  </si>
  <si>
    <t xml:space="preserve">000 2 07 00000 00 0000 000      </t>
  </si>
  <si>
    <t xml:space="preserve">000 2 07 05030 10 0000 180      </t>
  </si>
  <si>
    <t>поселения Успенского района</t>
  </si>
  <si>
    <t>Процент исполнения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</si>
  <si>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</si>
  <si>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</si>
  <si>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</si>
  <si>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</si>
  <si>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Дотации бюджетам сельских поселений на выравнивание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</si>
  <si>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</si>
  <si>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</si>
  <si>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</si>
  <si>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000 2 02 15001 10 0000 151</t>
  </si>
  <si>
    <t>000 2 02 35118 10 0000 151</t>
  </si>
  <si>
    <t>000 2 02 30024 10 0000 151</t>
  </si>
  <si>
    <t xml:space="preserve">000 2 18 00000 00 0000 000      </t>
  </si>
  <si>
    <t xml:space="preserve">000 2 18 60010 10 0000 151   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</si>
  <si>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</si>
  <si>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</si>
  <si>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</si>
  <si>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</si>
  <si>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</si>
  <si>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</si>
  <si>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</si>
  <si>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</si>
  <si>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</si>
  <si>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</si>
  <si>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</si>
  <si>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</si>
  <si>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</si>
  <si>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</si>
  <si>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</si>
  <si>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</si>
  <si>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000 219 60010 10 0000 150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</si>
  <si>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</si>
  <si>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</si>
  <si>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</si>
  <si>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000 2 02 16001 00 0000 150</t>
  </si>
  <si>
    <t>Субсидии бюджетам бюджетной системы Российской Федерации (межбюджетные системы)</t>
  </si>
  <si>
    <t>000 2 02 200 00000000 150</t>
  </si>
  <si>
    <t>000 2 02100 00000000 150</t>
  </si>
  <si>
    <t>Глава Коноковского сельского</t>
  </si>
  <si>
    <t>Н.Д. Елисеев</t>
  </si>
  <si>
    <t>Иные межбюджетные трансферты</t>
  </si>
  <si>
    <t xml:space="preserve">Прочие межбюджетные трансферты,передаваемые бюджетам </t>
  </si>
  <si>
    <t>000 2 02 40000 00 0000 150</t>
  </si>
  <si>
    <t>000 2 02 49999 00 0000 150</t>
  </si>
  <si>
    <t>Прочие межбюджетные трансферты,передаваемые бюджетам сельских поселений</t>
  </si>
  <si>
    <t>992 20 2 49999 10 0000 150</t>
  </si>
  <si>
    <t>Доходы бюджета Коноковского сельского поселения Успенского района   по кодам видов доходов, подвидов доходов, классификации операций сектора государственного управления, относящихся к доходам бюджета Коноковского сельского поселения Успенского района за  2020 год</t>
  </si>
  <si>
    <t>Исполнено 2020 год</t>
  </si>
  <si>
    <t xml:space="preserve">Приложение  1
к проекту решения Совета Коноковского 
сельского поселения Успенского района
от "17" июня 2021 года  №95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</si>
</sst>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00"/>
    <numFmt numFmtId="179" formatCode="0.0000"/>
    <numFmt numFmtId="180" formatCode="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172" fontId="1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80" zoomScaleNormal="80" zoomScalePageLayoutView="0" workbookViewId="0" topLeftCell="A1">
      <selection activeCell="B1" sqref="B1:E1"/>
    </sheetView>
  </sheetViews>
  <sheetFormatPr defaultColWidth="9.00390625" defaultRowHeight="12.75"/>
  <cols>
    <col min="1" max="1" width="37.375" style="0" customWidth="1"/>
    <col min="2" max="2" width="26.625" style="0" customWidth="1"/>
    <col min="3" max="3" width="11.00390625" style="1" customWidth="1"/>
    <col min="4" max="4" width="10.375" style="0" customWidth="1"/>
    <col min="5" max="5" width="9.125" style="10" customWidth="1"/>
  </cols>
  <sheetData>
    <row r="1" spans="2:8" ht="69.75" customHeight="1">
      <c r="B1" s="52" t="s">
        <v>103</v>
      </c>
      <c r="C1" s="52"/>
      <c r="D1" s="52"/>
      <c r="E1" s="52"/>
      <c r="F1" s="48"/>
      <c r="G1" s="48"/>
      <c r="H1" s="48"/>
    </row>
    <row r="2" spans="2:5" ht="15.75">
      <c r="B2" s="50"/>
      <c r="C2" s="50"/>
      <c r="D2" s="50"/>
      <c r="E2" s="50"/>
    </row>
    <row r="3" spans="2:4" ht="9.75" customHeight="1">
      <c r="B3" s="4"/>
      <c r="C3" s="5"/>
      <c r="D3" s="4"/>
    </row>
    <row r="4" spans="1:5" ht="61.5" customHeight="1">
      <c r="A4" s="49" t="s">
        <v>101</v>
      </c>
      <c r="B4" s="49"/>
      <c r="C4" s="49"/>
      <c r="D4" s="49"/>
      <c r="E4" s="49"/>
    </row>
    <row r="5" spans="1:4" ht="9" customHeight="1">
      <c r="A5" s="12"/>
      <c r="B5" s="12"/>
      <c r="C5" s="12"/>
      <c r="D5" s="12"/>
    </row>
    <row r="6" spans="4:5" ht="15.75" customHeight="1">
      <c r="D6" s="51" t="s">
        <v>7</v>
      </c>
      <c r="E6" s="51"/>
    </row>
    <row r="7" spans="1:5" s="2" customFormat="1" ht="71.25" customHeight="1">
      <c r="A7" s="13" t="s">
        <v>4</v>
      </c>
      <c r="B7" s="14" t="s">
        <v>5</v>
      </c>
      <c r="C7" s="6" t="s">
        <v>8</v>
      </c>
      <c r="D7" s="7" t="s">
        <v>102</v>
      </c>
      <c r="E7" s="16" t="s">
        <v>55</v>
      </c>
    </row>
    <row r="8" spans="1:5" s="2" customFormat="1" ht="12.75" customHeight="1">
      <c r="A8" s="8">
        <v>1</v>
      </c>
      <c r="B8" s="15">
        <v>2</v>
      </c>
      <c r="C8" s="8">
        <v>3</v>
      </c>
      <c r="D8" s="9">
        <v>4</v>
      </c>
      <c r="E8" s="16">
        <v>5</v>
      </c>
    </row>
    <row r="9" spans="1:5" ht="15">
      <c r="A9" s="17" t="s">
        <v>14</v>
      </c>
      <c r="B9" s="18"/>
      <c r="C9" s="19">
        <f>C10+C39</f>
        <v>53726.3</v>
      </c>
      <c r="D9" s="19">
        <f>D10+D39</f>
        <v>55659.2</v>
      </c>
      <c r="E9" s="20">
        <f>D9/C9*100</f>
        <v>103.59767934884776</v>
      </c>
    </row>
    <row r="10" spans="1:5" ht="28.5">
      <c r="A10" s="17" t="s">
        <v>15</v>
      </c>
      <c r="B10" s="21" t="s">
        <v>16</v>
      </c>
      <c r="C10" s="20">
        <f>SUM(C11+C17+C23+C26+C31+C37)</f>
        <v>25071</v>
      </c>
      <c r="D10" s="20">
        <f>SUM(D11+D17+D23+D26+D31+D33+D35+D37)</f>
        <v>27004.1</v>
      </c>
      <c r="E10" s="20">
        <f>D10/C10*100</f>
        <v>107.71050217382631</v>
      </c>
    </row>
    <row r="11" spans="1:5" ht="28.5">
      <c r="A11" s="17" t="s">
        <v>23</v>
      </c>
      <c r="B11" s="22" t="s">
        <v>24</v>
      </c>
      <c r="C11" s="20">
        <f>SUM(C12)</f>
        <v>13600</v>
      </c>
      <c r="D11" s="20">
        <f>SUM(D12)</f>
        <v>14740.600000000002</v>
      </c>
      <c r="E11" s="20">
        <f aca="true" t="shared" si="0" ref="E11:E55">D11/C11*100</f>
        <v>108.38676470588237</v>
      </c>
    </row>
    <row r="12" spans="1:5" ht="18.75" customHeight="1">
      <c r="A12" s="23" t="s">
        <v>0</v>
      </c>
      <c r="B12" s="24" t="s">
        <v>9</v>
      </c>
      <c r="C12" s="25">
        <f>SUM(C13:C16)</f>
        <v>13600</v>
      </c>
      <c r="D12" s="25">
        <f>SUM(D13:D16)</f>
        <v>14740.600000000002</v>
      </c>
      <c r="E12" s="25">
        <f t="shared" si="0"/>
        <v>108.38676470588237</v>
      </c>
    </row>
    <row r="13" spans="1:5" ht="126" customHeight="1">
      <c r="A13" s="26" t="s">
        <v>25</v>
      </c>
      <c r="B13" s="27" t="s">
        <v>18</v>
      </c>
      <c r="C13" s="25">
        <v>13511.3</v>
      </c>
      <c r="D13" s="25">
        <v>14652.1</v>
      </c>
      <c r="E13" s="25">
        <f t="shared" si="0"/>
        <v>108.44330301303356</v>
      </c>
    </row>
    <row r="14" spans="1:5" ht="191.25" customHeight="1">
      <c r="A14" s="28" t="s">
        <v>37</v>
      </c>
      <c r="B14" s="27" t="s">
        <v>19</v>
      </c>
      <c r="C14" s="25">
        <v>0</v>
      </c>
      <c r="D14" s="25">
        <v>-1.3</v>
      </c>
      <c r="E14" s="25" t="e">
        <f t="shared" si="0"/>
        <v>#DIV/0!</v>
      </c>
    </row>
    <row r="15" spans="1:5" ht="75.75" customHeight="1">
      <c r="A15" s="23" t="s">
        <v>20</v>
      </c>
      <c r="B15" s="29" t="s">
        <v>21</v>
      </c>
      <c r="C15" s="25">
        <v>88.5</v>
      </c>
      <c r="D15" s="25">
        <v>89.6</v>
      </c>
      <c r="E15" s="25">
        <f t="shared" si="0"/>
        <v>101.24293785310734</v>
      </c>
    </row>
    <row r="16" spans="1:5" ht="153.75" customHeight="1">
      <c r="A16" s="30" t="s">
        <v>38</v>
      </c>
      <c r="B16" s="29" t="s">
        <v>22</v>
      </c>
      <c r="C16" s="25">
        <v>0.2</v>
      </c>
      <c r="D16" s="25">
        <v>0.2</v>
      </c>
      <c r="E16" s="25">
        <f t="shared" si="0"/>
        <v>100</v>
      </c>
    </row>
    <row r="17" spans="1:5" ht="42" customHeight="1">
      <c r="A17" s="31" t="s">
        <v>39</v>
      </c>
      <c r="B17" s="32" t="s">
        <v>40</v>
      </c>
      <c r="C17" s="20">
        <f>SUM(C18)</f>
        <v>4400</v>
      </c>
      <c r="D17" s="20">
        <f>SUM(D18)</f>
        <v>4413.599999999999</v>
      </c>
      <c r="E17" s="20">
        <f t="shared" si="0"/>
        <v>100.3090909090909</v>
      </c>
    </row>
    <row r="18" spans="1:5" ht="45" customHeight="1">
      <c r="A18" s="30" t="s">
        <v>41</v>
      </c>
      <c r="B18" s="29" t="s">
        <v>42</v>
      </c>
      <c r="C18" s="25">
        <f>SUM(C19:C22)</f>
        <v>4400</v>
      </c>
      <c r="D18" s="25">
        <f>SUM(D19:D22)</f>
        <v>4413.599999999999</v>
      </c>
      <c r="E18" s="25">
        <f t="shared" si="0"/>
        <v>100.3090909090909</v>
      </c>
    </row>
    <row r="19" spans="1:5" ht="109.5" customHeight="1">
      <c r="A19" s="30" t="s">
        <v>43</v>
      </c>
      <c r="B19" s="29" t="s">
        <v>47</v>
      </c>
      <c r="C19" s="25">
        <v>2013.2</v>
      </c>
      <c r="D19" s="25">
        <v>2035.7</v>
      </c>
      <c r="E19" s="25">
        <f t="shared" si="0"/>
        <v>101.11762368368767</v>
      </c>
    </row>
    <row r="20" spans="1:5" ht="147" customHeight="1">
      <c r="A20" s="30" t="s">
        <v>44</v>
      </c>
      <c r="B20" s="29" t="s">
        <v>48</v>
      </c>
      <c r="C20" s="25">
        <v>14.5</v>
      </c>
      <c r="D20" s="25">
        <v>14.6</v>
      </c>
      <c r="E20" s="25">
        <f t="shared" si="0"/>
        <v>100.6896551724138</v>
      </c>
    </row>
    <row r="21" spans="1:5" ht="123.75" customHeight="1">
      <c r="A21" s="30" t="s">
        <v>45</v>
      </c>
      <c r="B21" s="29" t="s">
        <v>49</v>
      </c>
      <c r="C21" s="25">
        <v>2372.3</v>
      </c>
      <c r="D21" s="25">
        <v>2738.6</v>
      </c>
      <c r="E21" s="25">
        <f t="shared" si="0"/>
        <v>115.44071154575728</v>
      </c>
    </row>
    <row r="22" spans="1:5" ht="123" customHeight="1">
      <c r="A22" s="30" t="s">
        <v>46</v>
      </c>
      <c r="B22" s="29" t="s">
        <v>50</v>
      </c>
      <c r="C22" s="25">
        <v>0</v>
      </c>
      <c r="D22" s="25">
        <v>-375.3</v>
      </c>
      <c r="E22" s="25">
        <v>0</v>
      </c>
    </row>
    <row r="23" spans="1:5" ht="28.5">
      <c r="A23" s="17" t="s">
        <v>26</v>
      </c>
      <c r="B23" s="33" t="s">
        <v>27</v>
      </c>
      <c r="C23" s="20">
        <f>SUM(C24)</f>
        <v>125</v>
      </c>
      <c r="D23" s="20">
        <f>SUM(D24)</f>
        <v>130.3</v>
      </c>
      <c r="E23" s="20">
        <f t="shared" si="0"/>
        <v>104.24</v>
      </c>
    </row>
    <row r="24" spans="1:5" ht="15">
      <c r="A24" s="23" t="s">
        <v>1</v>
      </c>
      <c r="B24" s="27" t="s">
        <v>28</v>
      </c>
      <c r="C24" s="25">
        <f>SUM(C25)</f>
        <v>125</v>
      </c>
      <c r="D24" s="25">
        <f>SUM(D25)</f>
        <v>130.3</v>
      </c>
      <c r="E24" s="25">
        <f t="shared" si="0"/>
        <v>104.24</v>
      </c>
    </row>
    <row r="25" spans="1:5" ht="15">
      <c r="A25" s="23" t="s">
        <v>6</v>
      </c>
      <c r="B25" s="29" t="s">
        <v>10</v>
      </c>
      <c r="C25" s="25">
        <v>125</v>
      </c>
      <c r="D25" s="25">
        <v>130.3</v>
      </c>
      <c r="E25" s="25">
        <f t="shared" si="0"/>
        <v>104.24</v>
      </c>
    </row>
    <row r="26" spans="1:5" ht="14.25" customHeight="1">
      <c r="A26" s="17" t="s">
        <v>29</v>
      </c>
      <c r="B26" s="34" t="s">
        <v>30</v>
      </c>
      <c r="C26" s="20">
        <f>SUM(C27:C28)</f>
        <v>6630</v>
      </c>
      <c r="D26" s="20">
        <f>SUM(D27:D28)</f>
        <v>7405.3</v>
      </c>
      <c r="E26" s="20">
        <f t="shared" si="0"/>
        <v>111.69381598793365</v>
      </c>
    </row>
    <row r="27" spans="1:5" ht="60" customHeight="1">
      <c r="A27" s="23" t="s">
        <v>3</v>
      </c>
      <c r="B27" s="24" t="s">
        <v>11</v>
      </c>
      <c r="C27" s="25">
        <v>2700</v>
      </c>
      <c r="D27" s="25">
        <v>3149.5</v>
      </c>
      <c r="E27" s="25">
        <f t="shared" si="0"/>
        <v>116.64814814814815</v>
      </c>
    </row>
    <row r="28" spans="1:5" ht="19.5" customHeight="1">
      <c r="A28" s="23" t="s">
        <v>2</v>
      </c>
      <c r="B28" s="24" t="s">
        <v>12</v>
      </c>
      <c r="C28" s="25">
        <f>SUM(C29:C30)</f>
        <v>3930</v>
      </c>
      <c r="D28" s="25">
        <f>SUM(D29:D30)</f>
        <v>4255.8</v>
      </c>
      <c r="E28" s="25">
        <f t="shared" si="0"/>
        <v>108.29007633587786</v>
      </c>
    </row>
    <row r="29" spans="1:5" ht="61.5" customHeight="1">
      <c r="A29" s="23" t="s">
        <v>57</v>
      </c>
      <c r="B29" s="27" t="s">
        <v>56</v>
      </c>
      <c r="C29" s="25">
        <v>1730</v>
      </c>
      <c r="D29" s="25">
        <v>1770.4</v>
      </c>
      <c r="E29" s="25">
        <f t="shared" si="0"/>
        <v>102.33526011560694</v>
      </c>
    </row>
    <row r="30" spans="1:5" ht="62.25" customHeight="1">
      <c r="A30" s="23" t="s">
        <v>58</v>
      </c>
      <c r="B30" s="27" t="s">
        <v>59</v>
      </c>
      <c r="C30" s="25">
        <v>2200</v>
      </c>
      <c r="D30" s="25">
        <v>2485.4</v>
      </c>
      <c r="E30" s="25">
        <f t="shared" si="0"/>
        <v>112.97272727272727</v>
      </c>
    </row>
    <row r="31" spans="1:5" s="11" customFormat="1" ht="69.75" customHeight="1">
      <c r="A31" s="17" t="s">
        <v>31</v>
      </c>
      <c r="B31" s="33" t="s">
        <v>32</v>
      </c>
      <c r="C31" s="20">
        <f>SUM(C32)</f>
        <v>303</v>
      </c>
      <c r="D31" s="20">
        <f>SUM(D32)</f>
        <v>301.3</v>
      </c>
      <c r="E31" s="20">
        <f t="shared" si="0"/>
        <v>99.43894389438944</v>
      </c>
    </row>
    <row r="32" spans="1:5" s="11" customFormat="1" ht="105.75" customHeight="1">
      <c r="A32" s="23" t="s">
        <v>33</v>
      </c>
      <c r="B32" s="27" t="s">
        <v>13</v>
      </c>
      <c r="C32" s="25">
        <v>303</v>
      </c>
      <c r="D32" s="25">
        <v>301.3</v>
      </c>
      <c r="E32" s="25">
        <f t="shared" si="0"/>
        <v>99.43894389438944</v>
      </c>
    </row>
    <row r="33" spans="1:5" s="11" customFormat="1" ht="65.25" customHeight="1">
      <c r="A33" s="23" t="s">
        <v>75</v>
      </c>
      <c r="B33" s="27" t="s">
        <v>76</v>
      </c>
      <c r="C33" s="25">
        <v>0</v>
      </c>
      <c r="D33" s="25">
        <f>SUM(D34)</f>
        <v>0</v>
      </c>
      <c r="E33" s="25" t="e">
        <f t="shared" si="0"/>
        <v>#DIV/0!</v>
      </c>
    </row>
    <row r="34" spans="1:5" s="11" customFormat="1" ht="56.25" customHeight="1">
      <c r="A34" s="23" t="s">
        <v>77</v>
      </c>
      <c r="B34" s="27" t="s">
        <v>78</v>
      </c>
      <c r="C34" s="25">
        <v>0</v>
      </c>
      <c r="D34" s="25">
        <v>0</v>
      </c>
      <c r="E34" s="25" t="e">
        <f t="shared" si="0"/>
        <v>#DIV/0!</v>
      </c>
    </row>
    <row r="35" spans="1:5" s="11" customFormat="1" ht="56.25" customHeight="1">
      <c r="A35" s="23" t="s">
        <v>79</v>
      </c>
      <c r="B35" s="27" t="s">
        <v>80</v>
      </c>
      <c r="C35" s="25">
        <v>0</v>
      </c>
      <c r="D35" s="25">
        <f>SUM(D36)</f>
        <v>0</v>
      </c>
      <c r="E35" s="25" t="e">
        <f t="shared" si="0"/>
        <v>#DIV/0!</v>
      </c>
    </row>
    <row r="36" spans="1:5" s="11" customFormat="1" ht="155.25" customHeight="1">
      <c r="A36" s="23" t="s">
        <v>81</v>
      </c>
      <c r="B36" s="27" t="s">
        <v>82</v>
      </c>
      <c r="C36" s="25">
        <v>0</v>
      </c>
      <c r="D36" s="25">
        <v>0</v>
      </c>
      <c r="E36" s="25" t="e">
        <f t="shared" si="0"/>
        <v>#DIV/0!</v>
      </c>
    </row>
    <row r="37" spans="1:5" s="11" customFormat="1" ht="39.75" customHeight="1">
      <c r="A37" s="45" t="s">
        <v>71</v>
      </c>
      <c r="B37" s="27" t="s">
        <v>72</v>
      </c>
      <c r="C37" s="25">
        <f>SUM(C38)</f>
        <v>13</v>
      </c>
      <c r="D37" s="25">
        <f>SUM(D38)</f>
        <v>13</v>
      </c>
      <c r="E37" s="25">
        <f t="shared" si="0"/>
        <v>100</v>
      </c>
    </row>
    <row r="38" spans="1:5" s="11" customFormat="1" ht="50.25" customHeight="1">
      <c r="A38" s="45" t="s">
        <v>73</v>
      </c>
      <c r="B38" s="27" t="s">
        <v>74</v>
      </c>
      <c r="C38" s="25">
        <v>13</v>
      </c>
      <c r="D38" s="25">
        <v>13</v>
      </c>
      <c r="E38" s="25">
        <f t="shared" si="0"/>
        <v>100</v>
      </c>
    </row>
    <row r="39" spans="1:5" ht="34.5" customHeight="1">
      <c r="A39" s="36" t="s">
        <v>17</v>
      </c>
      <c r="B39" s="33" t="s">
        <v>34</v>
      </c>
      <c r="C39" s="20">
        <f>SUM(C40+C50+C52+C54)</f>
        <v>28655.300000000003</v>
      </c>
      <c r="D39" s="20">
        <f>SUM(D40+D50+D52+D54)</f>
        <v>28655.1</v>
      </c>
      <c r="E39" s="20">
        <f t="shared" si="0"/>
        <v>99.99930204883563</v>
      </c>
    </row>
    <row r="40" spans="1:5" ht="58.5" customHeight="1">
      <c r="A40" s="37" t="s">
        <v>35</v>
      </c>
      <c r="B40" s="32" t="s">
        <v>36</v>
      </c>
      <c r="C40" s="38">
        <f>C41+C45+C46+C44+C47</f>
        <v>28531.100000000002</v>
      </c>
      <c r="D40" s="38">
        <f>D41+D45+D46+D44+D47</f>
        <v>28531</v>
      </c>
      <c r="E40" s="25">
        <f>D40/C40*100</f>
        <v>99.9996495052767</v>
      </c>
    </row>
    <row r="41" spans="1:5" ht="35.25" customHeight="1">
      <c r="A41" s="46" t="s">
        <v>87</v>
      </c>
      <c r="B41" s="29" t="s">
        <v>92</v>
      </c>
      <c r="C41" s="40">
        <f>C42+C43</f>
        <v>7942.4</v>
      </c>
      <c r="D41" s="40">
        <f>D42+D43</f>
        <v>7942.4</v>
      </c>
      <c r="E41" s="25">
        <f>D41/C41*100</f>
        <v>100</v>
      </c>
    </row>
    <row r="42" spans="1:5" ht="62.25" customHeight="1">
      <c r="A42" s="44" t="s">
        <v>88</v>
      </c>
      <c r="B42" s="39" t="s">
        <v>89</v>
      </c>
      <c r="C42" s="40">
        <v>83.9</v>
      </c>
      <c r="D42" s="40">
        <v>83.9</v>
      </c>
      <c r="E42" s="25">
        <f>D42/C42*100</f>
        <v>100</v>
      </c>
    </row>
    <row r="43" spans="1:5" ht="45" customHeight="1">
      <c r="A43" s="44" t="s">
        <v>60</v>
      </c>
      <c r="B43" s="39" t="s">
        <v>64</v>
      </c>
      <c r="C43" s="40">
        <v>7858.5</v>
      </c>
      <c r="D43" s="40">
        <v>7858.5</v>
      </c>
      <c r="E43" s="25">
        <f t="shared" si="0"/>
        <v>100</v>
      </c>
    </row>
    <row r="44" spans="1:5" ht="45" customHeight="1">
      <c r="A44" s="44" t="s">
        <v>90</v>
      </c>
      <c r="B44" s="47" t="s">
        <v>91</v>
      </c>
      <c r="C44" s="40">
        <v>20211.9</v>
      </c>
      <c r="D44" s="40">
        <v>20211.8</v>
      </c>
      <c r="E44" s="25">
        <f t="shared" si="0"/>
        <v>99.9995052419614</v>
      </c>
    </row>
    <row r="45" spans="1:5" ht="75" customHeight="1">
      <c r="A45" s="35" t="s">
        <v>61</v>
      </c>
      <c r="B45" s="27" t="s">
        <v>65</v>
      </c>
      <c r="C45" s="25">
        <v>243</v>
      </c>
      <c r="D45" s="25">
        <v>243</v>
      </c>
      <c r="E45" s="25">
        <f t="shared" si="0"/>
        <v>100</v>
      </c>
    </row>
    <row r="46" spans="1:5" ht="64.5" customHeight="1">
      <c r="A46" s="35" t="s">
        <v>62</v>
      </c>
      <c r="B46" s="27" t="s">
        <v>66</v>
      </c>
      <c r="C46" s="25">
        <v>3.8</v>
      </c>
      <c r="D46" s="25">
        <v>3.8</v>
      </c>
      <c r="E46" s="25">
        <f>D46/C46*100</f>
        <v>100</v>
      </c>
    </row>
    <row r="47" spans="1:5" ht="28.5" customHeight="1">
      <c r="A47" s="36" t="s">
        <v>95</v>
      </c>
      <c r="B47" s="33" t="s">
        <v>97</v>
      </c>
      <c r="C47" s="20">
        <f>C48</f>
        <v>130</v>
      </c>
      <c r="D47" s="20">
        <f>D48</f>
        <v>130</v>
      </c>
      <c r="E47" s="20">
        <f>D47/C47*100</f>
        <v>100</v>
      </c>
    </row>
    <row r="48" spans="1:5" ht="42" customHeight="1">
      <c r="A48" s="35" t="s">
        <v>96</v>
      </c>
      <c r="B48" s="27" t="s">
        <v>98</v>
      </c>
      <c r="C48" s="25">
        <f>C49</f>
        <v>130</v>
      </c>
      <c r="D48" s="25">
        <f>D49</f>
        <v>130</v>
      </c>
      <c r="E48" s="25">
        <f>D48/C48*100</f>
        <v>100</v>
      </c>
    </row>
    <row r="49" spans="1:5" ht="49.5" customHeight="1">
      <c r="A49" s="35" t="s">
        <v>99</v>
      </c>
      <c r="B49" s="27" t="s">
        <v>100</v>
      </c>
      <c r="C49" s="25">
        <v>130</v>
      </c>
      <c r="D49" s="25">
        <v>130</v>
      </c>
      <c r="E49" s="25">
        <f>D49/C49*100</f>
        <v>100</v>
      </c>
    </row>
    <row r="50" spans="1:5" ht="28.5" customHeight="1">
      <c r="A50" s="36" t="s">
        <v>51</v>
      </c>
      <c r="B50" s="33" t="s">
        <v>52</v>
      </c>
      <c r="C50" s="20">
        <f>SUM(C51)</f>
        <v>50</v>
      </c>
      <c r="D50" s="20">
        <f>SUM(D51)</f>
        <v>50</v>
      </c>
      <c r="E50" s="20">
        <f t="shared" si="0"/>
        <v>100</v>
      </c>
    </row>
    <row r="51" spans="1:5" ht="33" customHeight="1">
      <c r="A51" s="35" t="s">
        <v>63</v>
      </c>
      <c r="B51" s="27" t="s">
        <v>53</v>
      </c>
      <c r="C51" s="25">
        <v>50</v>
      </c>
      <c r="D51" s="25">
        <v>50</v>
      </c>
      <c r="E51" s="25">
        <f t="shared" si="0"/>
        <v>100</v>
      </c>
    </row>
    <row r="52" spans="1:5" s="3" customFormat="1" ht="101.25" customHeight="1">
      <c r="A52" s="36" t="s">
        <v>69</v>
      </c>
      <c r="B52" s="33" t="s">
        <v>67</v>
      </c>
      <c r="C52" s="20">
        <f>SUM(C53)</f>
        <v>74.2</v>
      </c>
      <c r="D52" s="20">
        <f>SUM(D53)</f>
        <v>74.1</v>
      </c>
      <c r="E52" s="20">
        <f t="shared" si="0"/>
        <v>99.86522911051212</v>
      </c>
    </row>
    <row r="53" spans="1:5" s="3" customFormat="1" ht="97.5" customHeight="1">
      <c r="A53" s="35" t="s">
        <v>70</v>
      </c>
      <c r="B53" s="27" t="s">
        <v>68</v>
      </c>
      <c r="C53" s="25">
        <v>74.2</v>
      </c>
      <c r="D53" s="25">
        <v>74.1</v>
      </c>
      <c r="E53" s="25">
        <f t="shared" si="0"/>
        <v>99.86522911051212</v>
      </c>
    </row>
    <row r="54" spans="1:5" s="3" customFormat="1" ht="97.5" customHeight="1">
      <c r="A54" s="35" t="s">
        <v>83</v>
      </c>
      <c r="B54" s="29" t="s">
        <v>84</v>
      </c>
      <c r="C54" s="25">
        <f>SUM(C55)</f>
        <v>0</v>
      </c>
      <c r="D54" s="25">
        <f>SUM(D55)</f>
        <v>0</v>
      </c>
      <c r="E54" s="25" t="e">
        <f t="shared" si="0"/>
        <v>#DIV/0!</v>
      </c>
    </row>
    <row r="55" spans="1:5" ht="75">
      <c r="A55" s="35" t="s">
        <v>86</v>
      </c>
      <c r="B55" s="29" t="s">
        <v>85</v>
      </c>
      <c r="C55" s="25">
        <v>0</v>
      </c>
      <c r="D55" s="25">
        <v>0</v>
      </c>
      <c r="E55" s="25" t="e">
        <f t="shared" si="0"/>
        <v>#DIV/0!</v>
      </c>
    </row>
    <row r="57" spans="1:5" ht="15">
      <c r="A57" s="41" t="s">
        <v>93</v>
      </c>
      <c r="B57" s="41"/>
      <c r="C57" s="42"/>
      <c r="D57" s="41"/>
      <c r="E57" s="43"/>
    </row>
    <row r="58" spans="1:5" ht="15">
      <c r="A58" s="41" t="s">
        <v>54</v>
      </c>
      <c r="B58" s="41"/>
      <c r="C58" s="42"/>
      <c r="D58" s="41" t="s">
        <v>94</v>
      </c>
      <c r="E58" s="43"/>
    </row>
    <row r="59" spans="1:5" ht="15">
      <c r="A59" s="41"/>
      <c r="B59" s="41"/>
      <c r="C59" s="42"/>
      <c r="D59" s="41"/>
      <c r="E59" s="43"/>
    </row>
  </sheetData>
  <sheetProtection/>
  <mergeCells count="4">
    <mergeCell ref="A4:E4"/>
    <mergeCell ref="B2:E2"/>
    <mergeCell ref="D6:E6"/>
    <mergeCell ref="B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Пользователь</cp:lastModifiedBy>
  <cp:lastPrinted>2021-03-30T13:49:47Z</cp:lastPrinted>
  <dcterms:created xsi:type="dcterms:W3CDTF">2006-08-03T08:55:18Z</dcterms:created>
  <dcterms:modified xsi:type="dcterms:W3CDTF">2021-06-18T11:54:37Z</dcterms:modified>
  <cp:category/>
  <cp:version/>
  <cp:contentType/>
  <cp:contentStatus/>
</cp:coreProperties>
</file>