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35" windowHeight="91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<sst xmlns="http://schemas.openxmlformats.org/spreadsheetml/2006/main" count="86" uniqueCount="86">
  <si>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Налог на доходы физических лиц</t>
  </si>
  <si>
    <t xml:space="preserve">Единый сельскохозяйственный налог </t>
  </si>
  <si>
    <t>Земельный налог</t>
  </si>
  <si>
    <t xml:space="preserve">Налог на имущество физических лиц, взимаемый по ставкам, применяемым  к объектам налогообложения, расположенным в границах поселений   </t>
  </si>
  <si>
    <t>Приложение 1</t>
  </si>
  <si>
    <t>Наименование  показателя</t>
  </si>
  <si>
    <t>Код бюджетной классификации</t>
  </si>
  <si>
    <t>Единый сельскохозяйственный налог</t>
  </si>
  <si>
    <t>(тыс. руб.)</t>
  </si>
  <si>
    <t>Уточненное годовое бюджетное назначение</t>
  </si>
  <si>
    <t>000 1 01 02000 00 0000 110</t>
  </si>
  <si>
    <t>000 1 05 03010 01 0000 110</t>
  </si>
  <si>
    <t xml:space="preserve">000 1 06 01030 10 0000 110      </t>
  </si>
  <si>
    <t>000 1 06 06000 00 0000 110</t>
  </si>
  <si>
    <t>000 1 11 05035 10 0000 120</t>
  </si>
  <si>
    <t>Доходы бюджета, всего</t>
  </si>
  <si>
    <t>НАЛОГОВЫЕ И НЕНАЛОГОВЫЕ ДОХОДЫ</t>
  </si>
  <si>
    <t>000 1 00 00000 00 0000 000</t>
  </si>
  <si>
    <t>БЕЗВОЗМЕЗДНЫЕ  ПОСТУПЛЕНИЯ</t>
  </si>
  <si>
    <t>000 1 01 02010 01 0000 110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</si>
  <si>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</si>
  <si>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</si>
  <si>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</si>
  <si>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</si>
  <si>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 xml:space="preserve"> к постановлению администрации Коноковского сельского поселения Успенского района</t>
  </si>
  <si>
    <t>НАЛОГИ НА ПРИБЫЛЬ, ДОХОДЫ</t>
  </si>
  <si>
    <t>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</si>
  <si>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</si>
  <si>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НАЛОГИ НА СОВОКУПНЫЙ ДОХОД</t>
  </si>
  <si>
    <t>000 1 05 00000 00 0000 000</t>
  </si>
  <si>
    <t>000 1 05 03000 01 0000 110</t>
  </si>
  <si>
    <t>НАЛОГИ НА ИМУЩЕСТВО</t>
  </si>
  <si>
    <t xml:space="preserve">000 1 06 00000 00 0000 000      </t>
  </si>
  <si>
    <t>ДОХОДЫ ОТ ИСПОЛЬЗОВАНИЯ ИМУЩЕСТВА, НАХОДЯЩЕГОСЯ В ГОСУДАРСТВЕННОЙ И МУНИЦИПАЛЬНОЙ СОБСТВЕННОСТИ</t>
  </si>
  <si>
    <t xml:space="preserve">000 1 11 00000 00 0000 000     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</si>
  <si>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и автономных учреждений)</t>
  </si>
  <si>
    <t xml:space="preserve">000 2 00 00000 00 0000 000      </t>
  </si>
  <si>
    <t>БЕЗВОЗМЕЗДНЫЕ  ПОСТУПЛЕНИЯ ОТ ДРУГИХ БЮДЖЕТОВ БЮДЖЕТНОЙ СИСТЕМЫ РОССИЙСКОЙ ФЕДЕРАЦИИ</t>
  </si>
  <si>
    <t xml:space="preserve">000 2 02 00000 00 0000 000      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</si>
  <si>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</si>
  <si>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в виде фиксированных аваансовых платежей с доходов, полученных физическими лицами, являющимися иностранными гражданами , осуществляющими трудовую деятельность   по найму у физических лиц на основании патента в соответствии со статьей 227.1 Налогового кодекса Российской Федерации 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</si>
  <si>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</si>
  <si>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</si>
  <si>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</si>
  <si>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</si>
  <si>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</si>
  <si>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</si>
  <si>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</si>
  <si>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</si>
  <si>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</si>
  <si>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</si>
  <si>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000 1 03 02250 01 0000 110</t>
  </si>
  <si>
    <t>000 1 03 02260 01 0000 110</t>
  </si>
  <si>
    <t>ПРОЧИЕ БЕЗВОЗМЕЗДНЫЕ ПОСТУПЛЕНИЯ</t>
  </si>
  <si>
    <t xml:space="preserve">000 2 07 00000 00 0000 000      </t>
  </si>
  <si>
    <t xml:space="preserve">000 2 07 05030 10 0000 180      </t>
  </si>
  <si>
    <t>поселения Успенского района</t>
  </si>
  <si>
    <t>Процент исполнения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</si>
  <si>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</si>
  <si>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</si>
  <si>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</si>
  <si>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</si>
  <si>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Дотации бюджетам сельских поселений на выравнивание бюджетной обеспеченности 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</si>
  <si>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</si>
  <si>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</si>
  <si>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</si>
  <si>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безвозмездные поступления в бюджеты сельских поселений</t>
  </si>
  <si>
    <t>Глава Коноковского сельского</t>
  </si>
  <si>
    <t>Н.Д.Елисеев</t>
  </si>
  <si>
    <t>000 2 02 15001 10 0000 151</t>
  </si>
  <si>
    <t>000  2 02 29999 10 0000 151</t>
  </si>
  <si>
    <t>000 2 02 35118 10 0000 151</t>
  </si>
  <si>
    <t>000 2 02 30024 10 0000 151</t>
  </si>
  <si>
    <t xml:space="preserve">000 2 18 00000 00 0000 000      </t>
  </si>
  <si>
    <t xml:space="preserve">000 2 18 60010 10 0000 151     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</si>
  <si>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</si>
  <si>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</si>
  <si>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</si>
  <si>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</si>
  <si>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</si>
  <si>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</si>
  <si>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 xml:space="preserve">Субсидия бюджетам сельских поселений на поддержку отрасли культуры </t>
  </si>
  <si>
    <t>000 2 02 25519 10 0000 151</t>
  </si>
  <si>
    <t xml:space="preserve">Доходы бюджета Коноковского сельского поселения Успенского района   по кодам видов доходов, подвидов доходов, классификации операций сектора государственного управления, относящихся к доходам бюджета Коноковского сельского поселения Успенского района за 9 месяцев 2018года </t>
  </si>
  <si>
    <t>Исполнено за 9 месяцев 2018 года</t>
  </si>
  <si>
    <t xml:space="preserve">                  от "15" ноября 2018 года  №165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</si>
</sst>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  <numFmt numFmtId="170" formatCode="0.00000"/>
    <numFmt numFmtId="171" formatCode="0.0000"/>
    <numFmt numFmtId="172" formatCode="0.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wrapText="1"/>
    </xf>
    <xf numFmtId="164" fontId="11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="80" zoomScaleNormal="80" zoomScalePageLayoutView="0" workbookViewId="0" topLeftCell="A1">
      <selection activeCell="F4" sqref="F4"/>
    </sheetView>
  </sheetViews>
  <sheetFormatPr defaultColWidth="9.00390625" defaultRowHeight="12.75"/>
  <cols>
    <col min="1" max="1" width="37.375" style="0" customWidth="1"/>
    <col min="2" max="2" width="26.625" style="0" customWidth="1"/>
    <col min="3" max="3" width="9.875" style="1" customWidth="1"/>
    <col min="4" max="4" width="9.625" style="0" customWidth="1"/>
    <col min="5" max="5" width="9.125" style="11" customWidth="1"/>
  </cols>
  <sheetData>
    <row r="1" spans="2:5" ht="15" customHeight="1">
      <c r="B1" s="50" t="s">
        <v>4</v>
      </c>
      <c r="C1" s="50"/>
      <c r="D1" s="50"/>
      <c r="E1" s="50"/>
    </row>
    <row r="2" spans="2:5" ht="36.75" customHeight="1">
      <c r="B2" s="51" t="s">
        <v>24</v>
      </c>
      <c r="C2" s="51"/>
      <c r="D2" s="51"/>
      <c r="E2" s="51"/>
    </row>
    <row r="3" spans="2:5" ht="15.75">
      <c r="B3" s="52" t="s">
        <v>85</v>
      </c>
      <c r="C3" s="52"/>
      <c r="D3" s="52"/>
      <c r="E3" s="52"/>
    </row>
    <row r="4" spans="2:4" ht="9.75" customHeight="1">
      <c r="B4" s="5"/>
      <c r="C4" s="6"/>
      <c r="D4" s="5"/>
    </row>
    <row r="5" spans="1:5" ht="61.5" customHeight="1">
      <c r="A5" s="49" t="s">
        <v>83</v>
      </c>
      <c r="B5" s="49"/>
      <c r="C5" s="49"/>
      <c r="D5" s="49"/>
      <c r="E5" s="49"/>
    </row>
    <row r="6" spans="1:4" ht="9" customHeight="1">
      <c r="A6" s="13"/>
      <c r="B6" s="13"/>
      <c r="C6" s="13"/>
      <c r="D6" s="13"/>
    </row>
    <row r="7" spans="4:5" ht="15.75" customHeight="1">
      <c r="D7" s="53" t="s">
        <v>8</v>
      </c>
      <c r="E7" s="53"/>
    </row>
    <row r="8" spans="1:5" s="2" customFormat="1" ht="71.25" customHeight="1">
      <c r="A8" s="14" t="s">
        <v>5</v>
      </c>
      <c r="B8" s="15" t="s">
        <v>6</v>
      </c>
      <c r="C8" s="7" t="s">
        <v>9</v>
      </c>
      <c r="D8" s="8" t="s">
        <v>84</v>
      </c>
      <c r="E8" s="17" t="s">
        <v>57</v>
      </c>
    </row>
    <row r="9" spans="1:5" s="2" customFormat="1" ht="12.75" customHeight="1">
      <c r="A9" s="9">
        <v>1</v>
      </c>
      <c r="B9" s="16">
        <v>2</v>
      </c>
      <c r="C9" s="9">
        <v>3</v>
      </c>
      <c r="D9" s="10">
        <v>4</v>
      </c>
      <c r="E9" s="17">
        <v>5</v>
      </c>
    </row>
    <row r="10" spans="1:5" ht="15">
      <c r="A10" s="18" t="s">
        <v>15</v>
      </c>
      <c r="B10" s="19"/>
      <c r="C10" s="20">
        <f>C11+C36</f>
        <v>29142.1</v>
      </c>
      <c r="D10" s="20">
        <f>D11+D36</f>
        <v>21815.199999999997</v>
      </c>
      <c r="E10" s="21">
        <f>D10/C10*100</f>
        <v>74.85802327217324</v>
      </c>
    </row>
    <row r="11" spans="1:5" ht="28.5">
      <c r="A11" s="18" t="s">
        <v>16</v>
      </c>
      <c r="B11" s="22" t="s">
        <v>17</v>
      </c>
      <c r="C11" s="21">
        <f>SUM(C12+C18+C24+C27+C32)</f>
        <v>20301</v>
      </c>
      <c r="D11" s="21">
        <f>SUM(D12+D18+D24+D27+D32+D34)</f>
        <v>16096.999999999998</v>
      </c>
      <c r="E11" s="21">
        <f>D11/C11*100</f>
        <v>79.2916605093345</v>
      </c>
    </row>
    <row r="12" spans="1:5" ht="28.5">
      <c r="A12" s="18" t="s">
        <v>25</v>
      </c>
      <c r="B12" s="23" t="s">
        <v>26</v>
      </c>
      <c r="C12" s="21">
        <f>SUM(C13)</f>
        <v>10040.3</v>
      </c>
      <c r="D12" s="21">
        <f>SUM(D13)</f>
        <v>8868.800000000001</v>
      </c>
      <c r="E12" s="21">
        <f aca="true" t="shared" si="0" ref="E12:E46">D12/C12*100</f>
        <v>88.33202195153534</v>
      </c>
    </row>
    <row r="13" spans="1:5" ht="18.75" customHeight="1">
      <c r="A13" s="24" t="s">
        <v>0</v>
      </c>
      <c r="B13" s="25" t="s">
        <v>10</v>
      </c>
      <c r="C13" s="26">
        <v>10040.3</v>
      </c>
      <c r="D13" s="26">
        <f>SUM(D14:D17)</f>
        <v>8868.800000000001</v>
      </c>
      <c r="E13" s="26">
        <f t="shared" si="0"/>
        <v>88.33202195153534</v>
      </c>
    </row>
    <row r="14" spans="1:5" ht="126" customHeight="1">
      <c r="A14" s="27" t="s">
        <v>27</v>
      </c>
      <c r="B14" s="28" t="s">
        <v>19</v>
      </c>
      <c r="C14" s="26">
        <v>10018.3</v>
      </c>
      <c r="D14" s="26">
        <v>8662.4</v>
      </c>
      <c r="E14" s="26">
        <f t="shared" si="0"/>
        <v>86.46576764520927</v>
      </c>
    </row>
    <row r="15" spans="1:5" ht="168.75" customHeight="1">
      <c r="A15" s="29" t="s">
        <v>39</v>
      </c>
      <c r="B15" s="28" t="s">
        <v>20</v>
      </c>
      <c r="C15" s="26">
        <v>2.4</v>
      </c>
      <c r="D15" s="26">
        <v>176.5</v>
      </c>
      <c r="E15" s="26">
        <f t="shared" si="0"/>
        <v>7354.166666666667</v>
      </c>
    </row>
    <row r="16" spans="1:5" ht="75.75" customHeight="1">
      <c r="A16" s="24" t="s">
        <v>21</v>
      </c>
      <c r="B16" s="30" t="s">
        <v>22</v>
      </c>
      <c r="C16" s="26">
        <v>17</v>
      </c>
      <c r="D16" s="26">
        <v>27.7</v>
      </c>
      <c r="E16" s="26">
        <f t="shared" si="0"/>
        <v>162.94117647058823</v>
      </c>
    </row>
    <row r="17" spans="1:5" ht="153.75" customHeight="1">
      <c r="A17" s="31" t="s">
        <v>40</v>
      </c>
      <c r="B17" s="30" t="s">
        <v>23</v>
      </c>
      <c r="C17" s="26">
        <v>2.6</v>
      </c>
      <c r="D17" s="26">
        <v>2.2</v>
      </c>
      <c r="E17" s="26">
        <f t="shared" si="0"/>
        <v>84.61538461538461</v>
      </c>
    </row>
    <row r="18" spans="1:5" ht="42" customHeight="1">
      <c r="A18" s="32" t="s">
        <v>41</v>
      </c>
      <c r="B18" s="33" t="s">
        <v>42</v>
      </c>
      <c r="C18" s="21">
        <f>SUM(C19)</f>
        <v>3507.7</v>
      </c>
      <c r="D18" s="21">
        <f>SUM(D19)</f>
        <v>3028.2999999999997</v>
      </c>
      <c r="E18" s="21">
        <f t="shared" si="0"/>
        <v>86.33292470849844</v>
      </c>
    </row>
    <row r="19" spans="1:5" ht="45" customHeight="1">
      <c r="A19" s="31" t="s">
        <v>43</v>
      </c>
      <c r="B19" s="30" t="s">
        <v>44</v>
      </c>
      <c r="C19" s="26">
        <f>SUM(C20:C23)</f>
        <v>3507.7</v>
      </c>
      <c r="D19" s="26">
        <f>SUM(D20:D23)</f>
        <v>3028.2999999999997</v>
      </c>
      <c r="E19" s="26">
        <f t="shared" si="0"/>
        <v>86.33292470849844</v>
      </c>
    </row>
    <row r="20" spans="1:5" ht="109.5" customHeight="1">
      <c r="A20" s="31" t="s">
        <v>45</v>
      </c>
      <c r="B20" s="30" t="s">
        <v>49</v>
      </c>
      <c r="C20" s="26">
        <v>1332.1</v>
      </c>
      <c r="D20" s="26">
        <v>1318.8</v>
      </c>
      <c r="E20" s="26">
        <f t="shared" si="0"/>
        <v>99.00157645822387</v>
      </c>
    </row>
    <row r="21" spans="1:5" ht="147" customHeight="1">
      <c r="A21" s="31" t="s">
        <v>46</v>
      </c>
      <c r="B21" s="30" t="s">
        <v>50</v>
      </c>
      <c r="C21" s="26">
        <v>13.4</v>
      </c>
      <c r="D21" s="26">
        <v>11.9</v>
      </c>
      <c r="E21" s="26">
        <f t="shared" si="0"/>
        <v>88.80597014925374</v>
      </c>
    </row>
    <row r="22" spans="1:5" ht="123.75" customHeight="1">
      <c r="A22" s="31" t="s">
        <v>47</v>
      </c>
      <c r="B22" s="30" t="s">
        <v>51</v>
      </c>
      <c r="C22" s="26">
        <v>2162.2</v>
      </c>
      <c r="D22" s="26">
        <v>1993</v>
      </c>
      <c r="E22" s="26">
        <f t="shared" si="0"/>
        <v>92.1746369438535</v>
      </c>
    </row>
    <row r="23" spans="1:5" ht="123" customHeight="1">
      <c r="A23" s="31" t="s">
        <v>48</v>
      </c>
      <c r="B23" s="30" t="s">
        <v>52</v>
      </c>
      <c r="C23" s="26">
        <v>0</v>
      </c>
      <c r="D23" s="26">
        <v>-295.4</v>
      </c>
      <c r="E23" s="26">
        <v>0</v>
      </c>
    </row>
    <row r="24" spans="1:5" ht="28.5">
      <c r="A24" s="18" t="s">
        <v>28</v>
      </c>
      <c r="B24" s="34" t="s">
        <v>29</v>
      </c>
      <c r="C24" s="21">
        <f>SUM(C25)</f>
        <v>120</v>
      </c>
      <c r="D24" s="21">
        <f>SUM(D26)</f>
        <v>95.3</v>
      </c>
      <c r="E24" s="21">
        <f t="shared" si="0"/>
        <v>79.41666666666667</v>
      </c>
    </row>
    <row r="25" spans="1:5" ht="15">
      <c r="A25" s="24" t="s">
        <v>1</v>
      </c>
      <c r="B25" s="28" t="s">
        <v>30</v>
      </c>
      <c r="C25" s="26">
        <f>SUM(C26)</f>
        <v>120</v>
      </c>
      <c r="D25" s="26">
        <f>SUM(D26)</f>
        <v>95.3</v>
      </c>
      <c r="E25" s="26">
        <f t="shared" si="0"/>
        <v>79.41666666666667</v>
      </c>
    </row>
    <row r="26" spans="1:5" ht="15">
      <c r="A26" s="24" t="s">
        <v>7</v>
      </c>
      <c r="B26" s="30" t="s">
        <v>11</v>
      </c>
      <c r="C26" s="26">
        <v>120</v>
      </c>
      <c r="D26" s="26">
        <v>95.3</v>
      </c>
      <c r="E26" s="26">
        <f t="shared" si="0"/>
        <v>79.41666666666667</v>
      </c>
    </row>
    <row r="27" spans="1:5" ht="14.25" customHeight="1">
      <c r="A27" s="18" t="s">
        <v>31</v>
      </c>
      <c r="B27" s="35" t="s">
        <v>32</v>
      </c>
      <c r="C27" s="21">
        <f>SUM(C28:C29)</f>
        <v>6330</v>
      </c>
      <c r="D27" s="21">
        <f>SUM(D28:D29)</f>
        <v>3812.7</v>
      </c>
      <c r="E27" s="21">
        <f t="shared" si="0"/>
        <v>60.23222748815166</v>
      </c>
    </row>
    <row r="28" spans="1:5" ht="18.75" customHeight="1">
      <c r="A28" s="24" t="s">
        <v>3</v>
      </c>
      <c r="B28" s="25" t="s">
        <v>12</v>
      </c>
      <c r="C28" s="26">
        <v>1980</v>
      </c>
      <c r="D28" s="26">
        <v>470.4</v>
      </c>
      <c r="E28" s="26">
        <f t="shared" si="0"/>
        <v>23.757575757575754</v>
      </c>
    </row>
    <row r="29" spans="1:5" ht="19.5" customHeight="1">
      <c r="A29" s="24" t="s">
        <v>2</v>
      </c>
      <c r="B29" s="25" t="s">
        <v>13</v>
      </c>
      <c r="C29" s="26">
        <f>SUM(C30:C31)</f>
        <v>4350</v>
      </c>
      <c r="D29" s="26">
        <f>SUM(D30:D31)</f>
        <v>3342.2999999999997</v>
      </c>
      <c r="E29" s="26">
        <f t="shared" si="0"/>
        <v>76.83448275862068</v>
      </c>
    </row>
    <row r="30" spans="1:5" ht="61.5" customHeight="1">
      <c r="A30" s="24" t="s">
        <v>59</v>
      </c>
      <c r="B30" s="28" t="s">
        <v>58</v>
      </c>
      <c r="C30" s="26">
        <v>2400</v>
      </c>
      <c r="D30" s="26">
        <v>2521.7</v>
      </c>
      <c r="E30" s="26">
        <f t="shared" si="0"/>
        <v>105.07083333333334</v>
      </c>
    </row>
    <row r="31" spans="1:5" ht="62.25" customHeight="1">
      <c r="A31" s="24" t="s">
        <v>60</v>
      </c>
      <c r="B31" s="28" t="s">
        <v>61</v>
      </c>
      <c r="C31" s="26">
        <v>1950</v>
      </c>
      <c r="D31" s="26">
        <v>820.6</v>
      </c>
      <c r="E31" s="26">
        <f t="shared" si="0"/>
        <v>42.08205128205129</v>
      </c>
    </row>
    <row r="32" spans="1:5" s="12" customFormat="1" ht="69.75" customHeight="1">
      <c r="A32" s="18" t="s">
        <v>33</v>
      </c>
      <c r="B32" s="34" t="s">
        <v>34</v>
      </c>
      <c r="C32" s="21">
        <f>SUM(C33)</f>
        <v>303</v>
      </c>
      <c r="D32" s="21">
        <f>SUM(D33)</f>
        <v>279.9</v>
      </c>
      <c r="E32" s="21">
        <f t="shared" si="0"/>
        <v>92.37623762376236</v>
      </c>
    </row>
    <row r="33" spans="1:5" s="12" customFormat="1" ht="105.75" customHeight="1">
      <c r="A33" s="24" t="s">
        <v>35</v>
      </c>
      <c r="B33" s="28" t="s">
        <v>14</v>
      </c>
      <c r="C33" s="26">
        <v>303</v>
      </c>
      <c r="D33" s="26">
        <v>279.9</v>
      </c>
      <c r="E33" s="26">
        <f t="shared" si="0"/>
        <v>92.37623762376236</v>
      </c>
    </row>
    <row r="34" spans="1:5" s="12" customFormat="1" ht="39.75" customHeight="1">
      <c r="A34" s="47" t="s">
        <v>77</v>
      </c>
      <c r="B34" s="28" t="s">
        <v>78</v>
      </c>
      <c r="C34" s="26">
        <f>SUM(C35)</f>
        <v>0</v>
      </c>
      <c r="D34" s="26">
        <f>SUM(D35)</f>
        <v>12</v>
      </c>
      <c r="E34" s="26"/>
    </row>
    <row r="35" spans="1:5" s="12" customFormat="1" ht="50.25" customHeight="1">
      <c r="A35" s="47" t="s">
        <v>79</v>
      </c>
      <c r="B35" s="28" t="s">
        <v>80</v>
      </c>
      <c r="C35" s="26">
        <v>0</v>
      </c>
      <c r="D35" s="26">
        <v>12</v>
      </c>
      <c r="E35" s="26"/>
    </row>
    <row r="36" spans="1:5" ht="34.5" customHeight="1">
      <c r="A36" s="37" t="s">
        <v>18</v>
      </c>
      <c r="B36" s="34" t="s">
        <v>36</v>
      </c>
      <c r="C36" s="21">
        <f>SUM(C37+C43+C45)</f>
        <v>8841.1</v>
      </c>
      <c r="D36" s="21">
        <f>SUM(D37+D43+D45)</f>
        <v>5718.200000000001</v>
      </c>
      <c r="E36" s="21">
        <f t="shared" si="0"/>
        <v>64.67747226023911</v>
      </c>
    </row>
    <row r="37" spans="1:5" ht="58.5" customHeight="1">
      <c r="A37" s="38" t="s">
        <v>37</v>
      </c>
      <c r="B37" s="33" t="s">
        <v>38</v>
      </c>
      <c r="C37" s="39">
        <f>SUM(C38+C39+C40+C41+C42)</f>
        <v>8405.6</v>
      </c>
      <c r="D37" s="39">
        <f>SUM(D38+D39+D40+D41+D42)</f>
        <v>5477</v>
      </c>
      <c r="E37" s="21">
        <f t="shared" si="0"/>
        <v>65.15894165794232</v>
      </c>
    </row>
    <row r="38" spans="1:5" ht="45" customHeight="1">
      <c r="A38" s="46" t="s">
        <v>62</v>
      </c>
      <c r="B38" s="41" t="s">
        <v>69</v>
      </c>
      <c r="C38" s="42">
        <v>3046.7</v>
      </c>
      <c r="D38" s="42">
        <v>2285</v>
      </c>
      <c r="E38" s="26">
        <f t="shared" si="0"/>
        <v>74.99917944004989</v>
      </c>
    </row>
    <row r="39" spans="1:5" ht="45" customHeight="1">
      <c r="A39" s="46" t="s">
        <v>81</v>
      </c>
      <c r="B39" s="48" t="s">
        <v>82</v>
      </c>
      <c r="C39" s="42">
        <v>262.9</v>
      </c>
      <c r="D39" s="42">
        <v>262.9</v>
      </c>
      <c r="E39" s="26">
        <f t="shared" si="0"/>
        <v>100</v>
      </c>
    </row>
    <row r="40" spans="1:5" ht="30.75" customHeight="1">
      <c r="A40" s="40" t="s">
        <v>63</v>
      </c>
      <c r="B40" s="28" t="s">
        <v>70</v>
      </c>
      <c r="C40" s="42">
        <v>4891.1</v>
      </c>
      <c r="D40" s="42">
        <v>2779.4</v>
      </c>
      <c r="E40" s="26">
        <f t="shared" si="0"/>
        <v>56.82566293880722</v>
      </c>
    </row>
    <row r="41" spans="1:5" ht="64.5" customHeight="1">
      <c r="A41" s="36" t="s">
        <v>64</v>
      </c>
      <c r="B41" s="28" t="s">
        <v>71</v>
      </c>
      <c r="C41" s="26">
        <v>201.1</v>
      </c>
      <c r="D41" s="26">
        <v>145.9</v>
      </c>
      <c r="E41" s="26">
        <f t="shared" si="0"/>
        <v>72.55096966683242</v>
      </c>
    </row>
    <row r="42" spans="1:5" ht="64.5" customHeight="1">
      <c r="A42" s="36" t="s">
        <v>65</v>
      </c>
      <c r="B42" s="28" t="s">
        <v>72</v>
      </c>
      <c r="C42" s="26">
        <v>3.8</v>
      </c>
      <c r="D42" s="26">
        <v>3.8</v>
      </c>
      <c r="E42" s="26">
        <f t="shared" si="0"/>
        <v>100</v>
      </c>
    </row>
    <row r="43" spans="1:5" ht="28.5" customHeight="1">
      <c r="A43" s="37" t="s">
        <v>53</v>
      </c>
      <c r="B43" s="34" t="s">
        <v>54</v>
      </c>
      <c r="C43" s="21">
        <f>SUM(C44)</f>
        <v>200</v>
      </c>
      <c r="D43" s="21">
        <f>SUM(D44)</f>
        <v>5.6</v>
      </c>
      <c r="E43" s="21">
        <f t="shared" si="0"/>
        <v>2.8</v>
      </c>
    </row>
    <row r="44" spans="1:5" ht="33" customHeight="1">
      <c r="A44" s="36" t="s">
        <v>66</v>
      </c>
      <c r="B44" s="28" t="s">
        <v>55</v>
      </c>
      <c r="C44" s="26">
        <v>200</v>
      </c>
      <c r="D44" s="26">
        <v>5.6</v>
      </c>
      <c r="E44" s="26">
        <f t="shared" si="0"/>
        <v>2.8</v>
      </c>
    </row>
    <row r="45" spans="1:5" s="3" customFormat="1" ht="101.25" customHeight="1">
      <c r="A45" s="37" t="s">
        <v>75</v>
      </c>
      <c r="B45" s="34" t="s">
        <v>73</v>
      </c>
      <c r="C45" s="21">
        <f>SUM(C46)</f>
        <v>235.5</v>
      </c>
      <c r="D45" s="21">
        <f>SUM(D46)</f>
        <v>235.6</v>
      </c>
      <c r="E45" s="21">
        <f t="shared" si="0"/>
        <v>100.04246284501062</v>
      </c>
    </row>
    <row r="46" spans="1:5" s="3" customFormat="1" ht="97.5" customHeight="1">
      <c r="A46" s="36" t="s">
        <v>76</v>
      </c>
      <c r="B46" s="28" t="s">
        <v>74</v>
      </c>
      <c r="C46" s="26">
        <v>235.5</v>
      </c>
      <c r="D46" s="26">
        <v>235.6</v>
      </c>
      <c r="E46" s="26">
        <f t="shared" si="0"/>
        <v>100.04246284501062</v>
      </c>
    </row>
    <row r="47" ht="15.75">
      <c r="C47" s="4"/>
    </row>
    <row r="49" spans="1:5" ht="15">
      <c r="A49" s="43" t="s">
        <v>67</v>
      </c>
      <c r="B49" s="43"/>
      <c r="C49" s="44"/>
      <c r="D49" s="43"/>
      <c r="E49" s="45"/>
    </row>
    <row r="50" spans="1:5" ht="15">
      <c r="A50" s="43" t="s">
        <v>56</v>
      </c>
      <c r="B50" s="43"/>
      <c r="C50" s="44"/>
      <c r="D50" s="43" t="s">
        <v>68</v>
      </c>
      <c r="E50" s="45"/>
    </row>
    <row r="51" spans="1:5" ht="15">
      <c r="A51" s="43"/>
      <c r="B51" s="43"/>
      <c r="C51" s="44"/>
      <c r="D51" s="43"/>
      <c r="E51" s="45"/>
    </row>
  </sheetData>
  <sheetProtection/>
  <mergeCells count="5">
    <mergeCell ref="A5:E5"/>
    <mergeCell ref="B1:E1"/>
    <mergeCell ref="B2:E2"/>
    <mergeCell ref="B3:E3"/>
    <mergeCell ref="D7:E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nvf</cp:lastModifiedBy>
  <cp:lastPrinted>2018-11-16T09:57:49Z</cp:lastPrinted>
  <dcterms:created xsi:type="dcterms:W3CDTF">2006-08-03T08:55:18Z</dcterms:created>
  <dcterms:modified xsi:type="dcterms:W3CDTF">2018-11-16T09:58:19Z</dcterms:modified>
  <cp:category/>
  <cp:version/>
  <cp:contentType/>
  <cp:contentStatus/>
</cp:coreProperties>
</file>