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650" activeTab="3"/>
  </bookViews>
  <sheets>
    <sheet name="Приложение 1" sheetId="1" r:id="rId1"/>
    <sheet name="Приложение 2 " sheetId="2" r:id="rId2"/>
    <sheet name="Приложение 3" sheetId="3" r:id="rId3"/>
    <sheet name="приложение 4" sheetId="4" r:id="rId4"/>
    <sheet name="прил. 7" sheetId="5" state="hidden" r:id="rId5"/>
  </sheets>
  <definedNames>
    <definedName name="_xlnm.Print_Area" localSheetId="0">'Приложение 1'!$A$1:$D$36</definedName>
    <definedName name="_xlnm.Print_Area" localSheetId="1">'Приложение 2 '!$A$1:$E$142</definedName>
    <definedName name="_xlnm.Print_Area" localSheetId="2">'Приложение 3'!$A$1:$H$181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<sst xmlns="http://schemas.openxmlformats.org/spreadsheetml/2006/main" count="1265" uniqueCount="334">
  <si>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</si>
  <si>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</si>
  <si>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</si>
  <si>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</si>
  <si>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</si>
  <si>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</si>
  <si>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</si>
  <si>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</si>
  <si>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</si>
  <si>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</si>
  <si>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</si>
  <si>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</si>
  <si>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</si>
  <si>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</si>
  <si>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</si>
  <si>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</si>
  <si>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</si>
  <si>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</si>
  <si>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</si>
  <si>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</si>
  <si>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</si>
  <si>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</si>
  <si>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</si>
  <si>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</si>
  <si>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</si>
  <si>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</si>
  <si>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</si>
  <si>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</si>
  <si>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</si>
  <si>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7.</t>
  </si>
  <si>
    <t>8.</t>
  </si>
  <si>
    <t>01 02</t>
  </si>
  <si>
    <t>01 04</t>
  </si>
  <si>
    <t>01 11</t>
  </si>
  <si>
    <t>01 13</t>
  </si>
  <si>
    <t>02 03</t>
  </si>
  <si>
    <t>03 10</t>
  </si>
  <si>
    <t>04 09</t>
  </si>
  <si>
    <t>04 12</t>
  </si>
  <si>
    <t>05 03</t>
  </si>
  <si>
    <t>08 01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</si>
  <si>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</si>
  <si>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</si>
  <si>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</si>
  <si>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</si>
  <si>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</si>
  <si>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</si>
  <si>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</si>
  <si>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</si>
  <si>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</si>
  <si>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</si>
  <si>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</si>
  <si>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</si>
  <si>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</si>
  <si>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</si>
  <si>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</si>
  <si>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</si>
  <si>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09</t>
  </si>
  <si>
    <t>10</t>
  </si>
  <si>
    <t>05</t>
  </si>
  <si>
    <t>12</t>
  </si>
  <si>
    <t>Уличное освещение</t>
  </si>
  <si>
    <t>Библиотеки</t>
  </si>
  <si>
    <t>08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</si>
  <si>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</si>
  <si>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</si>
  <si>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</si>
  <si>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</si>
  <si>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</si>
  <si>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</si>
  <si>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</si>
  <si>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</si>
  <si>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</si>
  <si>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Администрация   Коноковского сельского поселения Успенского района</t>
  </si>
  <si>
    <t xml:space="preserve">   (тыс. руб.)</t>
  </si>
  <si>
    <t xml:space="preserve">Глава Коноковского сельского </t>
  </si>
  <si>
    <t>06</t>
  </si>
  <si>
    <t xml:space="preserve">01 06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</si>
  <si>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</si>
  <si>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</si>
  <si>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</si>
  <si>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992 01 03 01 00 10 0000 710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</si>
  <si>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</si>
  <si>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 полученных от других бюджетов бюджетной системы Российской Федерации 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</si>
  <si>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</si>
  <si>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</si>
  <si>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</si>
  <si>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992 01 05 02 01 10 0000 510</t>
  </si>
  <si>
    <t>Уменьшение прочих остатков денежных средств бюджетов</t>
  </si>
  <si>
    <t>992 01 05 02 01 10 0000 610</t>
  </si>
  <si>
    <t xml:space="preserve"> поселения Успенского района                                                                        Н.Д.Елисеев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</si>
  <si>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</si>
  <si>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обеспечение непредвиденных расходов</t>
  </si>
  <si>
    <t>Прочие мероприятия по благоустройству сельских поселений</t>
  </si>
  <si>
    <t>Источники внутреннего финансирования  дефицитов бюджетов – всего</t>
  </si>
  <si>
    <t>Кредиты кредитных организаций 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</si>
  <si>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</si>
  <si>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</si>
  <si>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992  01 02 00 00 10 0000 810</t>
  </si>
  <si>
    <t>Погашение бюджетами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</si>
  <si>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</si>
  <si>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</si>
  <si>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</si>
  <si>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000 01 05 02 00 00 0000 500</t>
  </si>
  <si>
    <t>Увеличение прочих остатков  средств бюджетов</t>
  </si>
  <si>
    <t>Уменьшение прочих остатков  средств бюджетов</t>
  </si>
  <si>
    <t>000 01 05 02 01 00 0000 610</t>
  </si>
  <si>
    <t>000 01 05 02 01 00 0000 510</t>
  </si>
  <si>
    <t>000 01 05 00 00 00 0000 000</t>
  </si>
  <si>
    <t>000 01 05 02 00 00 0000 600</t>
  </si>
  <si>
    <t>000  01 00 00 00 00 0000 000</t>
  </si>
  <si>
    <t>000  01 02 00 00 00 0000 000</t>
  </si>
  <si>
    <t>000  01 03 01 00 00 0000 000</t>
  </si>
  <si>
    <t>000 01 03 01 00 00 0000 700</t>
  </si>
  <si>
    <t>000  01 03 01 00 00 0000 800</t>
  </si>
  <si>
    <t>Источники внутреннего финансирования дефицита местного бюджета,                                                                                                                                                             перечень статей и видов источников финансирования дефицитов  бюджетов на 2014 год</t>
  </si>
  <si>
    <t>Бюджетные назначения на год</t>
  </si>
  <si>
    <t>Совет Коноковского сельского поселения Успенского района</t>
  </si>
  <si>
    <t>991</t>
  </si>
  <si>
    <t>Руководство и управление в сфере установленных функций органов местного самоуправления</t>
  </si>
  <si>
    <t>Обеспечение деятельности муниципальных учреждений</t>
  </si>
  <si>
    <t>Приложение 4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"__"_________ 2014 года № ___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</si>
  <si>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</si>
  <si>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</si>
  <si>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</si>
  <si>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 xml:space="preserve">Культура, кинематография </t>
  </si>
  <si>
    <t>03 14</t>
  </si>
  <si>
    <t>04 05</t>
  </si>
  <si>
    <t>11 00</t>
  </si>
  <si>
    <t>6.</t>
  </si>
  <si>
    <t>08 00</t>
  </si>
  <si>
    <t xml:space="preserve"> 01 00</t>
  </si>
  <si>
    <t>02 00</t>
  </si>
  <si>
    <t>05 00</t>
  </si>
  <si>
    <t xml:space="preserve">04 00   </t>
  </si>
  <si>
    <t xml:space="preserve">03 00 </t>
  </si>
  <si>
    <t>"Приложение 7                                                                                       к решению Совета Коноковского                                           сельского поселения Успенского района                                               от "16"декабря 2013 года № 260</t>
  </si>
  <si>
    <t>Дома культуры</t>
  </si>
  <si>
    <t>610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</si>
  <si>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</si>
  <si>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</si>
  <si>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</si>
  <si>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 xml:space="preserve">Обеспечение деятельности администрации муниципального образования </t>
  </si>
  <si>
    <t>Иные закупки товаров, работ и услуг для обеспечения муниципальных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</si>
  <si>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</si>
  <si>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</si>
  <si>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</si>
  <si>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 xml:space="preserve">992 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</si>
  <si>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</si>
  <si>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</si>
  <si>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Осуществление строительных работ на территории населенных пунктов</t>
  </si>
  <si>
    <t>Иные расходы муниципального образования</t>
  </si>
  <si>
    <t>Субсидии бюджетным учреждениям</t>
  </si>
  <si>
    <t>52 0 00 00000</t>
  </si>
  <si>
    <t>52 1 00 00000</t>
  </si>
  <si>
    <t>52 1 00 00190</t>
  </si>
  <si>
    <t>50 1 00 00000</t>
  </si>
  <si>
    <t>50 0 00 00000</t>
  </si>
  <si>
    <t>50 1 00 00190</t>
  </si>
  <si>
    <t>52 2 00 60190</t>
  </si>
  <si>
    <t>52 3 00 00000</t>
  </si>
  <si>
    <t>52 3 00 10490</t>
  </si>
  <si>
    <t>52 2 00 00000</t>
  </si>
  <si>
    <t>52 2 00 51180</t>
  </si>
  <si>
    <t>52 5 00 00000</t>
  </si>
  <si>
    <t>56 0 00 00000</t>
  </si>
  <si>
    <t>56 1 00 00000</t>
  </si>
  <si>
    <t>56 1 00 00190</t>
  </si>
  <si>
    <t>62 0 00 00000</t>
  </si>
  <si>
    <t>67 0 00 00000</t>
  </si>
  <si>
    <t>52 6 00 00000</t>
  </si>
  <si>
    <t>Реализация иных функций, связанных с муниципальным управлением</t>
  </si>
  <si>
    <t>52 6 01 00000</t>
  </si>
  <si>
    <t>Информационное освещение деятельности органов местного самоуправления</t>
  </si>
  <si>
    <t>52 6 02 00000</t>
  </si>
  <si>
    <t>52 7 00 00000</t>
  </si>
  <si>
    <t>52 7 01 00000</t>
  </si>
  <si>
    <t>59 0 00 00000</t>
  </si>
  <si>
    <t>69 0 00 00000</t>
  </si>
  <si>
    <t>Иные вопросы местного значения</t>
  </si>
  <si>
    <t>66 0 00 00000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</si>
  <si>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</si>
  <si>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52 7 02 00000</t>
  </si>
  <si>
    <t>53 0 00 00000</t>
  </si>
  <si>
    <t>53 2 00 0000</t>
  </si>
  <si>
    <t>53 2  00 15430</t>
  </si>
  <si>
    <t>64 0 00 00000</t>
  </si>
  <si>
    <t>64 1 00 00000</t>
  </si>
  <si>
    <t>Освещение улиц</t>
  </si>
  <si>
    <t>64 1 01 00000</t>
  </si>
  <si>
    <t>64 5 00 00000</t>
  </si>
  <si>
    <t>61 0 00 00000</t>
  </si>
  <si>
    <t>Создание условий для организации досуга и обеспечения жителей поселения услугами организаций культуры</t>
  </si>
  <si>
    <t>61 1 00 00000</t>
  </si>
  <si>
    <t>61 1 01 00000</t>
  </si>
  <si>
    <t>61 1 02 00000</t>
  </si>
  <si>
    <t>Организация и осуществление мероприятий по работе с детьми и молодежью в поселении</t>
  </si>
  <si>
    <t>52 6 01 00001</t>
  </si>
  <si>
    <t>52 6 02 00001</t>
  </si>
  <si>
    <t>52 7 01 00590</t>
  </si>
  <si>
    <t>Обеспечение первичных мер пожарной безопасности в границах населенных пунктов поселения</t>
  </si>
  <si>
    <t>Реализация мероприятий программы</t>
  </si>
  <si>
    <t>69 С 01 00000</t>
  </si>
  <si>
    <t>69 С 01 00005</t>
  </si>
  <si>
    <t>Развитие сельскохозяйственного производства</t>
  </si>
  <si>
    <t>66 2 00 00000</t>
  </si>
  <si>
    <t>66 2 01 00000</t>
  </si>
  <si>
    <t>66 2 01 00005</t>
  </si>
  <si>
    <t>52 7 02 00590</t>
  </si>
  <si>
    <t>66 1 00 00000</t>
  </si>
  <si>
    <t>66 1 01 00000</t>
  </si>
  <si>
    <t xml:space="preserve">Развитие субъектов малого и среднего предпринимательства </t>
  </si>
  <si>
    <t>66 1 01 00005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</si>
  <si>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</si>
  <si>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Решение вопросов местного значения</t>
  </si>
  <si>
    <t>64 1 01 00002</t>
  </si>
  <si>
    <t>64 5 01 00002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</si>
  <si>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</si>
  <si>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</si>
  <si>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</si>
  <si>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61 1 01 00590</t>
  </si>
  <si>
    <t>61 1 02 00590</t>
  </si>
  <si>
    <t>67 1 00 00000</t>
  </si>
  <si>
    <t>53 4 01 00005</t>
  </si>
  <si>
    <t>53 4 00 00000</t>
  </si>
  <si>
    <t>Осуществление комплекса мер в обеспечении безопасности дорожного движения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</si>
  <si>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</si>
  <si>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</si>
  <si>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</si>
  <si>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05 02</t>
  </si>
  <si>
    <t>53 4 01 00000</t>
  </si>
  <si>
    <t xml:space="preserve"> Образование</t>
  </si>
  <si>
    <t>07</t>
  </si>
  <si>
    <t>Молодежная политика и оздоровление детей</t>
  </si>
  <si>
    <t>07 07</t>
  </si>
  <si>
    <t>Муниципальная программа "Обеспечение пожарной безопасности"</t>
  </si>
  <si>
    <t>59 2 00 00000</t>
  </si>
  <si>
    <t>59 2 00 00005</t>
  </si>
  <si>
    <t>Муниципальная программа "Реализация молодёжной политики"</t>
  </si>
  <si>
    <t>67 1 00 00005</t>
  </si>
  <si>
    <t>Организация в границах поселения водоснабжения населения</t>
  </si>
  <si>
    <t>69 1 04 00000</t>
  </si>
  <si>
    <t>Решение иных вопросов местного значения</t>
  </si>
  <si>
    <t>69 1 04 00003</t>
  </si>
  <si>
    <t>52 5 00 00590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</si>
  <si>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</si>
  <si>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</si>
  <si>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</si>
  <si>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Осуществление отдельных полномочий Российской Федерации и государственных полномочий Краснодарского края</t>
  </si>
  <si>
    <t>Резервный фонд администрации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</si>
  <si>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</si>
  <si>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Прочие расходы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</si>
  <si>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</si>
  <si>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69 С 00 00000</t>
  </si>
  <si>
    <t>Осуществление мер по противодействию коррупции в границах поселения</t>
  </si>
  <si>
    <t>Муниципальная программа   "Развитие личных подсобных хозяйств"</t>
  </si>
  <si>
    <t>Муниципальная программа "Осуществление комплекса мер в обеспечении безопасности дорожного движения"</t>
  </si>
  <si>
    <t xml:space="preserve">Муниципальная программа развития субъектов малого и среднего предпринимательства в сельском поселении </t>
  </si>
  <si>
    <t>64 5 01 00000</t>
  </si>
  <si>
    <t>Совершенствование деятельности учреждений культуры по предоставлению муниципальных услуг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</si>
  <si>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</si>
  <si>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Оплата членских взносов в СМО КК</t>
  </si>
  <si>
    <t>64 6 00 00000</t>
  </si>
  <si>
    <t>Организация благоустройства территории поселения</t>
  </si>
  <si>
    <t>64 6 01 00000</t>
  </si>
  <si>
    <t>64 6 01 00005</t>
  </si>
  <si>
    <t>62 2 02 00005</t>
  </si>
  <si>
    <t>62 2 00 00000</t>
  </si>
  <si>
    <t>62 2 02 00000</t>
  </si>
  <si>
    <t>Муниципальная программа "Развитие физической культуры и спорта в сельском поселении Успенского района"</t>
  </si>
  <si>
    <t>Приобретение спортивного инвентаря</t>
  </si>
  <si>
    <t>Обеспечение деятельности главы муниципального образования</t>
  </si>
  <si>
    <t>Муниципальная программа "Противодействие коррупции в границах сельских поселений"</t>
  </si>
  <si>
    <t>Капитальный ремонт и ремонт автомобильных дорог местного значения, включая проектно-изыскательские работы</t>
  </si>
  <si>
    <t>Муниципальная программа "Развитие благоустройства населенных пунктов"</t>
  </si>
  <si>
    <t>52 7 06 09970</t>
  </si>
  <si>
    <t>53 2 00 00000</t>
  </si>
  <si>
    <t xml:space="preserve"> поселения Успенского района                                              </t>
  </si>
  <si>
    <t>52 7 06 00000</t>
  </si>
  <si>
    <t>53 5 00 00000</t>
  </si>
  <si>
    <t>53 5 00 S2440</t>
  </si>
  <si>
    <t>Капитальный ремонт и ремонт автомобильных дорог общего пользования местного значения</t>
  </si>
  <si>
    <t>25 0 00 00000</t>
  </si>
  <si>
    <t>25 4 00 00000</t>
  </si>
  <si>
    <t>25 4 02 00000</t>
  </si>
  <si>
    <t>25 4 02 00010</t>
  </si>
  <si>
    <t>Владение, пользование и распоряжение имуществом, находящемся  в муниципальной собственности поселения</t>
  </si>
  <si>
    <t>Содержание и страхование объектов, составляющих имущество казны поселения</t>
  </si>
  <si>
    <t>Муниципальная программа "Обеспечение деятельности органов местного самоуправления Коноковского сельского поселения Успенского района"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</si>
  <si>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Коноковского сельского поселения Успенского района на 2020 год"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</si>
  <si>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</si>
  <si>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69 5 00 00000</t>
  </si>
  <si>
    <t>Муниципальная программа "Противодействие терроризму и экстримизму на территории сельского поселения"</t>
  </si>
  <si>
    <t>69 5 01 00000</t>
  </si>
  <si>
    <t>69 5 01 00005</t>
  </si>
  <si>
    <t>07 00</t>
  </si>
  <si>
    <t>Образование</t>
  </si>
  <si>
    <t xml:space="preserve">Распределение бюджетных ассигнований  местного бюджета по разделам и подразделам классификации расходов  местного бюджета на 2021 год </t>
  </si>
  <si>
    <t xml:space="preserve">Распределение бюджетных ассигнований местного бюджета по целевым статьям, группам, подгруппам видов расходов классификации расходов местного бюджета на 2021 год  </t>
  </si>
  <si>
    <t>Мероприятия по пожарной безопасности</t>
  </si>
  <si>
    <t>59 0 00 10280</t>
  </si>
  <si>
    <t>Ведомственная структура расходов местного бюджета  на 2021 год</t>
  </si>
  <si>
    <t xml:space="preserve">"Приложение  5
к проекту решения Совета Коноковского 
сельского поселения Успенского района
от  "10" декабря 2020года №75 </t>
  </si>
  <si>
    <t xml:space="preserve">"Приложение  6
к проекту решения Совета Коноковского 
сельского поселения Успенского района
   от "10" декабря 2020 года №75 </t>
  </si>
  <si>
    <t>"Приложение 7
к проекту решения Совета Коноковского 
сельского поселения Успенского района
   от "10"декабря 20 20 года №75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</si>
  <si>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</si>
  <si>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</si>
  <si>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69 Ж 02 00000</t>
  </si>
  <si>
    <t>69 Ж 02 00005</t>
  </si>
  <si>
    <t>Осуществление деятельности по обращению с животными без владельцев, обитающими на территории поселения</t>
  </si>
  <si>
    <t>Муниципальная программа " Осуществление деятельности по обращению с животными без владельцев, обитающими на территории поселения"</t>
  </si>
  <si>
    <t>Административные и иные комиссии</t>
  </si>
  <si>
    <t>Муниципальна программа "Строительство, реконструкция, капитальный ремонт и ремонт автомобильных дорог общего пользования местного значения на территории Коноковского сельского поселения Успенского района на 2021 год"</t>
  </si>
  <si>
    <t>Участие в предупреждении и ликвидации последствий чрезвычайных ситуаций в границах поселения</t>
  </si>
  <si>
    <t>69 7 00 00000</t>
  </si>
  <si>
    <t>Муниципальная программа "Предупреждение и ликвидация последствий чрезвычайных ситуаций"</t>
  </si>
  <si>
    <t>69 7 01 00000</t>
  </si>
  <si>
    <t>69 7 01 00005</t>
  </si>
  <si>
    <t>410</t>
  </si>
  <si>
    <t>Бюджетные инвестиции</t>
  </si>
  <si>
    <t xml:space="preserve"> поселения Успенского района                                           М.В.Рабочий</t>
  </si>
  <si>
    <t xml:space="preserve">Исполняющий обязанности Главы Коноковского сельского </t>
  </si>
  <si>
    <t xml:space="preserve">Приложение 12
к проекту решения Совета Коноковского 
сельского поселения Успенского района
от "10"  декабря 2020 года №75     </t>
  </si>
  <si>
    <t xml:space="preserve">Перечень муниципальных  программ  и объем бюджетных ассигнований на их реализацию на 2021 год                                                                                                                                                            </t>
  </si>
  <si>
    <t>Наименование программы</t>
  </si>
  <si>
    <t xml:space="preserve"> Муниципальные программы сельских поселений, всего</t>
  </si>
  <si>
    <t xml:space="preserve"> Глава Коноковского сельского </t>
  </si>
  <si>
    <t xml:space="preserve"> поселения Успенского района                                                    Н.Д.Елисеев</t>
  </si>
  <si>
    <t xml:space="preserve"> поселения Успенского района                                              Н.Д.Елисеев</t>
  </si>
  <si>
    <t>Н.Д.Елисеев</t>
  </si>
  <si>
    <t xml:space="preserve">"Приложение  1
к проекту решения Совета Коноковского 
сельского поселения Успенского района
от  "23" сентября 2021 года №104 </t>
  </si>
  <si>
    <t xml:space="preserve">"Приложение 2
к проекту решения Совета Коноковского 
сельского поселения Успенского района
   от  "23" сентября 2021 года №104   </t>
  </si>
  <si>
    <t xml:space="preserve">Приложение 3
к проекту решения Совета Коноковского 
сельского поселения Успенского района
   от "23" сентября 2021  года №104    </t>
  </si>
  <si>
    <t xml:space="preserve">Приложение 4
к проекту решения Совета Коноковского 
сельского поселения Успенского района
от "23" сентября  2021 года №104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</si>
</sst>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wrapText="1"/>
    </xf>
    <xf numFmtId="177" fontId="5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wrapText="1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170" fontId="0" fillId="0" borderId="0" xfId="43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177" fontId="53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177" fontId="55" fillId="0" borderId="10" xfId="0" applyNumberFormat="1" applyFont="1" applyBorder="1" applyAlignment="1">
      <alignment horizontal="right" vertical="center" wrapText="1"/>
    </xf>
    <xf numFmtId="177" fontId="54" fillId="0" borderId="10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vertical="center" wrapText="1"/>
    </xf>
    <xf numFmtId="177" fontId="54" fillId="0" borderId="13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/>
    </xf>
    <xf numFmtId="177" fontId="2" fillId="0" borderId="10" xfId="0" applyNumberFormat="1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/>
    </xf>
    <xf numFmtId="49" fontId="9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49" fontId="9" fillId="0" borderId="15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49" fontId="9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12" fillId="0" borderId="16" xfId="0" applyFont="1" applyFill="1" applyBorder="1" applyAlignment="1">
      <alignment horizontal="justify" wrapText="1"/>
    </xf>
    <xf numFmtId="49" fontId="12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/>
    </xf>
    <xf numFmtId="0" fontId="12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13" borderId="10" xfId="0" applyNumberFormat="1" applyFont="1" applyFill="1" applyBorder="1" applyAlignment="1">
      <alignment horizontal="center" vertical="center" wrapText="1"/>
    </xf>
    <xf numFmtId="0" fontId="12" fillId="13" borderId="10" xfId="0" applyNumberFormat="1" applyFont="1" applyFill="1" applyBorder="1" applyAlignment="1">
      <alignment horizontal="justify" vertical="center" wrapText="1"/>
    </xf>
    <xf numFmtId="0" fontId="5" fillId="13" borderId="10" xfId="0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177" fontId="5" fillId="13" borderId="10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6" fillId="13" borderId="12" xfId="0" applyFont="1" applyFill="1" applyBorder="1" applyAlignment="1">
      <alignment/>
    </xf>
    <xf numFmtId="0" fontId="5" fillId="13" borderId="10" xfId="0" applyFont="1" applyFill="1" applyBorder="1" applyAlignment="1">
      <alignment horizontal="justify"/>
    </xf>
    <xf numFmtId="49" fontId="5" fillId="13" borderId="13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/>
    </xf>
    <xf numFmtId="0" fontId="12" fillId="13" borderId="10" xfId="0" applyFont="1" applyFill="1" applyBorder="1" applyAlignment="1" applyProtection="1">
      <alignment vertical="center" wrapText="1"/>
      <protection locked="0"/>
    </xf>
    <xf numFmtId="177" fontId="5" fillId="13" borderId="10" xfId="0" applyNumberFormat="1" applyFont="1" applyFill="1" applyBorder="1" applyAlignment="1">
      <alignment vertical="center" wrapText="1"/>
    </xf>
    <xf numFmtId="0" fontId="12" fillId="13" borderId="10" xfId="0" applyFont="1" applyFill="1" applyBorder="1" applyAlignment="1">
      <alignment horizontal="left" vertical="center" wrapText="1"/>
    </xf>
    <xf numFmtId="49" fontId="12" fillId="13" borderId="10" xfId="0" applyNumberFormat="1" applyFont="1" applyFill="1" applyBorder="1" applyAlignment="1">
      <alignment horizontal="center" vertical="center" wrapText="1"/>
    </xf>
    <xf numFmtId="49" fontId="12" fillId="13" borderId="13" xfId="0" applyNumberFormat="1" applyFont="1" applyFill="1" applyBorder="1" applyAlignment="1">
      <alignment horizontal="center" vertical="center"/>
    </xf>
    <xf numFmtId="177" fontId="12" fillId="13" borderId="10" xfId="0" applyNumberFormat="1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vertical="center"/>
    </xf>
    <xf numFmtId="0" fontId="5" fillId="13" borderId="15" xfId="0" applyFont="1" applyFill="1" applyBorder="1" applyAlignment="1">
      <alignment wrapText="1"/>
    </xf>
    <xf numFmtId="0" fontId="56" fillId="0" borderId="12" xfId="0" applyFont="1" applyBorder="1" applyAlignment="1">
      <alignment/>
    </xf>
    <xf numFmtId="0" fontId="5" fillId="13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1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justify" wrapText="1"/>
    </xf>
    <xf numFmtId="0" fontId="12" fillId="13" borderId="11" xfId="0" applyFont="1" applyFill="1" applyBorder="1" applyAlignment="1">
      <alignment vertical="center" wrapText="1"/>
    </xf>
    <xf numFmtId="49" fontId="5" fillId="1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/>
    </xf>
    <xf numFmtId="0" fontId="5" fillId="0" borderId="14" xfId="0" applyFont="1" applyBorder="1" applyAlignment="1">
      <alignment horizontal="justify" vertical="top"/>
    </xf>
    <xf numFmtId="177" fontId="4" fillId="0" borderId="10" xfId="0" applyNumberFormat="1" applyFont="1" applyBorder="1" applyAlignment="1">
      <alignment horizontal="right" vertical="center"/>
    </xf>
    <xf numFmtId="0" fontId="8" fillId="34" borderId="12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177" fontId="4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177" fontId="9" fillId="33" borderId="14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justify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/>
    </xf>
    <xf numFmtId="177" fontId="12" fillId="33" borderId="1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177" fontId="4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top" wrapText="1"/>
    </xf>
    <xf numFmtId="49" fontId="9" fillId="32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center" wrapText="1"/>
    </xf>
    <xf numFmtId="49" fontId="5" fillId="32" borderId="14" xfId="0" applyNumberFormat="1" applyFont="1" applyFill="1" applyBorder="1" applyAlignment="1">
      <alignment horizontal="left" vertical="top"/>
    </xf>
    <xf numFmtId="49" fontId="4" fillId="32" borderId="14" xfId="0" applyNumberFormat="1" applyFont="1" applyFill="1" applyBorder="1" applyAlignment="1">
      <alignment horizontal="left" vertical="top"/>
    </xf>
    <xf numFmtId="49" fontId="5" fillId="0" borderId="14" xfId="0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 vertical="top"/>
    </xf>
    <xf numFmtId="0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Normal="70" workbookViewId="0" topLeftCell="A1">
      <selection activeCell="F3" sqref="F3"/>
    </sheetView>
  </sheetViews>
  <sheetFormatPr defaultColWidth="9.140625" defaultRowHeight="15"/>
  <cols>
    <col min="1" max="1" width="5.28125" style="1" customWidth="1"/>
    <col min="2" max="2" width="14.8515625" style="1" customWidth="1"/>
    <col min="3" max="3" width="60.00390625" style="1" customWidth="1"/>
    <col min="4" max="4" width="24.00390625" style="1" customWidth="1"/>
  </cols>
  <sheetData>
    <row r="1" spans="3:4" ht="81" customHeight="1">
      <c r="C1" s="288" t="s">
        <v>330</v>
      </c>
      <c r="D1" s="289"/>
    </row>
    <row r="2" spans="1:4" ht="81.75" customHeight="1">
      <c r="A2" s="2"/>
      <c r="B2" s="2"/>
      <c r="C2" s="288" t="s">
        <v>302</v>
      </c>
      <c r="D2" s="289"/>
    </row>
    <row r="3" spans="1:4" ht="18.75">
      <c r="A3" s="2"/>
      <c r="B3" s="2"/>
      <c r="C3" s="13"/>
      <c r="D3" s="2"/>
    </row>
    <row r="4" spans="1:4" ht="45.75" customHeight="1">
      <c r="A4" s="287" t="s">
        <v>297</v>
      </c>
      <c r="B4" s="287"/>
      <c r="C4" s="287"/>
      <c r="D4" s="287"/>
    </row>
    <row r="5" spans="1:4" ht="18.75">
      <c r="A5" s="287"/>
      <c r="B5" s="287"/>
      <c r="C5" s="287"/>
      <c r="D5" s="287"/>
    </row>
    <row r="6" spans="1:4" ht="18.75">
      <c r="A6" s="2"/>
      <c r="B6" s="2"/>
      <c r="C6" s="2"/>
      <c r="D6" s="2" t="s">
        <v>0</v>
      </c>
    </row>
    <row r="7" spans="1:4" ht="93.75">
      <c r="A7" s="3" t="s">
        <v>1</v>
      </c>
      <c r="B7" s="3" t="s">
        <v>2</v>
      </c>
      <c r="C7" s="4" t="s">
        <v>3</v>
      </c>
      <c r="D7" s="4" t="s">
        <v>4</v>
      </c>
    </row>
    <row r="8" spans="1:4" ht="18.75">
      <c r="A8" s="3"/>
      <c r="B8" s="3"/>
      <c r="C8" s="5" t="s">
        <v>5</v>
      </c>
      <c r="D8" s="6">
        <f>D10+D16+D18+D21+D25+D28+D30+D32</f>
        <v>50795.1</v>
      </c>
    </row>
    <row r="9" spans="1:4" ht="18.75">
      <c r="A9" s="7"/>
      <c r="B9" s="7"/>
      <c r="C9" s="7" t="s">
        <v>6</v>
      </c>
      <c r="D9" s="8"/>
    </row>
    <row r="10" spans="1:4" ht="18.75">
      <c r="A10" s="3" t="s">
        <v>24</v>
      </c>
      <c r="B10" s="15" t="s">
        <v>131</v>
      </c>
      <c r="C10" s="5" t="s">
        <v>7</v>
      </c>
      <c r="D10" s="6">
        <f>SUM(D11:D15)</f>
        <v>20679.8</v>
      </c>
    </row>
    <row r="11" spans="1:4" ht="56.25">
      <c r="A11" s="7"/>
      <c r="B11" s="7" t="s">
        <v>31</v>
      </c>
      <c r="C11" s="9" t="s">
        <v>8</v>
      </c>
      <c r="D11" s="8">
        <f>SUM('Приложение 3'!H18)</f>
        <v>1057.6</v>
      </c>
    </row>
    <row r="12" spans="1:4" ht="75">
      <c r="A12" s="7"/>
      <c r="B12" s="7" t="s">
        <v>32</v>
      </c>
      <c r="C12" s="41" t="s">
        <v>9</v>
      </c>
      <c r="D12" s="8">
        <f>SUM('Приложение 3'!H23)</f>
        <v>4727.5</v>
      </c>
    </row>
    <row r="13" spans="1:4" ht="56.25">
      <c r="A13" s="7"/>
      <c r="B13" s="7" t="s">
        <v>77</v>
      </c>
      <c r="C13" s="72" t="s">
        <v>91</v>
      </c>
      <c r="D13" s="8">
        <f>SUM('Приложение 3'!H11)</f>
        <v>104</v>
      </c>
    </row>
    <row r="14" spans="1:4" ht="18.75">
      <c r="A14" s="7"/>
      <c r="B14" s="7" t="s">
        <v>33</v>
      </c>
      <c r="C14" s="9" t="s">
        <v>10</v>
      </c>
      <c r="D14" s="8">
        <f>SUM('Приложение 3'!H32)</f>
        <v>10</v>
      </c>
    </row>
    <row r="15" spans="1:4" ht="18.75">
      <c r="A15" s="7"/>
      <c r="B15" s="7" t="s">
        <v>34</v>
      </c>
      <c r="C15" s="9" t="s">
        <v>11</v>
      </c>
      <c r="D15" s="8">
        <f>SUM('Приложение 3'!H37)</f>
        <v>14780.699999999999</v>
      </c>
    </row>
    <row r="16" spans="1:4" ht="18.75">
      <c r="A16" s="3" t="s">
        <v>25</v>
      </c>
      <c r="B16" s="15" t="s">
        <v>132</v>
      </c>
      <c r="C16" s="5" t="s">
        <v>12</v>
      </c>
      <c r="D16" s="6">
        <f>SUM(D17)</f>
        <v>245.3</v>
      </c>
    </row>
    <row r="17" spans="1:4" ht="18.75">
      <c r="A17" s="7"/>
      <c r="B17" s="7" t="s">
        <v>35</v>
      </c>
      <c r="C17" s="9" t="s">
        <v>13</v>
      </c>
      <c r="D17" s="8">
        <f>SUM('Приложение 3'!H69)</f>
        <v>245.3</v>
      </c>
    </row>
    <row r="18" spans="1:4" ht="37.5">
      <c r="A18" s="3" t="s">
        <v>26</v>
      </c>
      <c r="B18" s="15" t="s">
        <v>135</v>
      </c>
      <c r="C18" s="5" t="s">
        <v>14</v>
      </c>
      <c r="D18" s="6">
        <f>SUM(D19:D20)</f>
        <v>120</v>
      </c>
    </row>
    <row r="19" spans="1:4" ht="63" customHeight="1">
      <c r="A19" s="7"/>
      <c r="B19" s="7" t="s">
        <v>36</v>
      </c>
      <c r="C19" s="9" t="s">
        <v>305</v>
      </c>
      <c r="D19" s="8">
        <f>SUM('Приложение 3'!H76)</f>
        <v>110</v>
      </c>
    </row>
    <row r="20" spans="1:4" ht="56.25">
      <c r="A20" s="7"/>
      <c r="B20" s="7" t="s">
        <v>126</v>
      </c>
      <c r="C20" s="9" t="s">
        <v>122</v>
      </c>
      <c r="D20" s="8">
        <f>SUM('Приложение 3'!H89)</f>
        <v>10</v>
      </c>
    </row>
    <row r="21" spans="1:4" ht="18.75">
      <c r="A21" s="3" t="s">
        <v>27</v>
      </c>
      <c r="B21" s="15" t="s">
        <v>134</v>
      </c>
      <c r="C21" s="5" t="s">
        <v>15</v>
      </c>
      <c r="D21" s="6">
        <f>SUM(D22:D24)</f>
        <v>14709.099999999999</v>
      </c>
    </row>
    <row r="22" spans="1:4" ht="18.75">
      <c r="A22" s="3"/>
      <c r="B22" s="23" t="s">
        <v>127</v>
      </c>
      <c r="C22" s="9" t="s">
        <v>124</v>
      </c>
      <c r="D22" s="8">
        <f>SUM('Приложение 3'!H100)</f>
        <v>10</v>
      </c>
    </row>
    <row r="23" spans="1:4" ht="18.75">
      <c r="A23" s="7"/>
      <c r="B23" s="7" t="s">
        <v>37</v>
      </c>
      <c r="C23" s="9" t="s">
        <v>16</v>
      </c>
      <c r="D23" s="8">
        <f>SUM('Приложение 3'!H106)</f>
        <v>14490.3</v>
      </c>
    </row>
    <row r="24" spans="1:4" ht="37.5">
      <c r="A24" s="7"/>
      <c r="B24" s="7" t="s">
        <v>38</v>
      </c>
      <c r="C24" s="9" t="s">
        <v>17</v>
      </c>
      <c r="D24" s="8">
        <f>SUM('Приложение 3'!H118)</f>
        <v>208.8</v>
      </c>
    </row>
    <row r="25" spans="1:4" ht="18.75">
      <c r="A25" s="3" t="s">
        <v>28</v>
      </c>
      <c r="B25" s="15" t="s">
        <v>133</v>
      </c>
      <c r="C25" s="53" t="s">
        <v>18</v>
      </c>
      <c r="D25" s="6">
        <f>SUM('Приложение 3'!H129)</f>
        <v>7525.4</v>
      </c>
    </row>
    <row r="26" spans="1:4" ht="18.75">
      <c r="A26" s="3"/>
      <c r="B26" s="23" t="s">
        <v>229</v>
      </c>
      <c r="C26" s="227" t="s">
        <v>226</v>
      </c>
      <c r="D26" s="8">
        <f>'Приложение 3'!H130</f>
        <v>573.6</v>
      </c>
    </row>
    <row r="27" spans="1:4" ht="18.75">
      <c r="A27" s="7"/>
      <c r="B27" s="7" t="s">
        <v>39</v>
      </c>
      <c r="C27" s="9" t="s">
        <v>19</v>
      </c>
      <c r="D27" s="8">
        <f>SUM('Приложение 3'!H137)</f>
        <v>6951.799999999999</v>
      </c>
    </row>
    <row r="28" spans="1:4" ht="18.75">
      <c r="A28" s="3" t="s">
        <v>129</v>
      </c>
      <c r="B28" s="3" t="s">
        <v>295</v>
      </c>
      <c r="C28" s="5" t="s">
        <v>296</v>
      </c>
      <c r="D28" s="8">
        <f>SUM('Приложение 3'!H156)</f>
        <v>70</v>
      </c>
    </row>
    <row r="29" spans="1:4" ht="18.75">
      <c r="A29" s="3"/>
      <c r="B29" s="3" t="s">
        <v>234</v>
      </c>
      <c r="C29" s="5" t="s">
        <v>233</v>
      </c>
      <c r="D29" s="8">
        <f>'Приложение 3'!H161</f>
        <v>70</v>
      </c>
    </row>
    <row r="30" spans="1:4" ht="18.75">
      <c r="A30" s="3" t="s">
        <v>29</v>
      </c>
      <c r="B30" s="15" t="s">
        <v>130</v>
      </c>
      <c r="C30" s="53" t="s">
        <v>20</v>
      </c>
      <c r="D30" s="6">
        <f>SUM(D31)</f>
        <v>7395.5</v>
      </c>
    </row>
    <row r="31" spans="1:4" ht="18.75">
      <c r="A31" s="7"/>
      <c r="B31" s="10" t="s">
        <v>40</v>
      </c>
      <c r="C31" s="11" t="s">
        <v>21</v>
      </c>
      <c r="D31" s="12">
        <f>SUM('Приложение 3'!H163)</f>
        <v>7395.5</v>
      </c>
    </row>
    <row r="32" spans="1:4" ht="18.75">
      <c r="A32" s="3" t="s">
        <v>30</v>
      </c>
      <c r="B32" s="3" t="s">
        <v>128</v>
      </c>
      <c r="C32" s="5" t="s">
        <v>22</v>
      </c>
      <c r="D32" s="6">
        <f>SUM(D33)</f>
        <v>50</v>
      </c>
    </row>
    <row r="33" spans="1:4" ht="37.5">
      <c r="A33" s="7"/>
      <c r="B33" s="7" t="s">
        <v>41</v>
      </c>
      <c r="C33" s="9" t="s">
        <v>23</v>
      </c>
      <c r="D33" s="8">
        <f>SUM('Приложение 3'!H172)</f>
        <v>50</v>
      </c>
    </row>
    <row r="34" spans="1:4" ht="40.5" customHeight="1">
      <c r="A34" s="13"/>
      <c r="B34" s="2"/>
      <c r="C34" s="2"/>
      <c r="D34" s="2"/>
    </row>
    <row r="35" spans="1:4" ht="25.5" customHeight="1">
      <c r="A35" s="13" t="s">
        <v>321</v>
      </c>
      <c r="B35" s="2"/>
      <c r="C35" s="2"/>
      <c r="D35" s="2"/>
    </row>
    <row r="36" spans="1:4" ht="15.75" customHeight="1">
      <c r="A36" s="13" t="s">
        <v>320</v>
      </c>
      <c r="B36" s="2"/>
      <c r="C36" s="2"/>
      <c r="D36" s="2"/>
    </row>
    <row r="37" spans="1:4" ht="18.75">
      <c r="A37" s="2"/>
      <c r="B37" s="2"/>
      <c r="C37" s="2"/>
      <c r="D37" s="2"/>
    </row>
    <row r="38" spans="1:4" ht="18.75">
      <c r="A38" s="2"/>
      <c r="B38" s="2"/>
      <c r="C38" s="2"/>
      <c r="D38" s="2"/>
    </row>
    <row r="39" spans="1:4" ht="18.75">
      <c r="A39" s="2"/>
      <c r="B39" s="2"/>
      <c r="C39" s="2"/>
      <c r="D39" s="2"/>
    </row>
  </sheetData>
  <sheetProtection/>
  <mergeCells count="4">
    <mergeCell ref="A4:D4"/>
    <mergeCell ref="A5:D5"/>
    <mergeCell ref="C2:D2"/>
    <mergeCell ref="C1:D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1"/>
  <colBreaks count="1" manualBreakCount="1">
    <brk id="4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0"/>
  <sheetViews>
    <sheetView view="pageBreakPreview" zoomScale="70" zoomScaleNormal="70" zoomScaleSheetLayoutView="70" zoomScalePageLayoutView="75" workbookViewId="0" topLeftCell="A121">
      <selection activeCell="E52" sqref="E52"/>
    </sheetView>
  </sheetViews>
  <sheetFormatPr defaultColWidth="9.140625" defaultRowHeight="15"/>
  <cols>
    <col min="1" max="1" width="4.28125" style="0" customWidth="1"/>
    <col min="2" max="2" width="78.140625" style="14" customWidth="1"/>
    <col min="3" max="3" width="31.00390625" style="14" customWidth="1"/>
    <col min="4" max="4" width="8.421875" style="14" customWidth="1"/>
    <col min="5" max="5" width="24.28125" style="14" customWidth="1"/>
  </cols>
  <sheetData>
    <row r="1" spans="3:5" ht="78.75" customHeight="1">
      <c r="C1" s="290" t="s">
        <v>331</v>
      </c>
      <c r="D1" s="290"/>
      <c r="E1" s="290"/>
    </row>
    <row r="2" spans="3:8" ht="84.75" customHeight="1">
      <c r="C2" s="290" t="s">
        <v>303</v>
      </c>
      <c r="D2" s="290"/>
      <c r="E2" s="290"/>
      <c r="F2" s="71"/>
      <c r="G2" s="71"/>
      <c r="H2" s="71"/>
    </row>
    <row r="3" spans="3:5" ht="23.25" customHeight="1">
      <c r="C3" s="55"/>
      <c r="D3" s="55"/>
      <c r="E3" s="55"/>
    </row>
    <row r="4" spans="2:5" ht="51" customHeight="1">
      <c r="B4" s="291" t="s">
        <v>298</v>
      </c>
      <c r="C4" s="291"/>
      <c r="D4" s="291"/>
      <c r="E4" s="291"/>
    </row>
    <row r="5" spans="4:5" ht="18.75">
      <c r="D5" s="292" t="s">
        <v>74</v>
      </c>
      <c r="E5" s="292"/>
    </row>
    <row r="6" spans="1:5" ht="81.75" customHeight="1">
      <c r="A6" s="115"/>
      <c r="B6" s="3" t="s">
        <v>3</v>
      </c>
      <c r="C6" s="3" t="s">
        <v>45</v>
      </c>
      <c r="D6" s="3" t="s">
        <v>46</v>
      </c>
      <c r="E6" s="3" t="s">
        <v>116</v>
      </c>
    </row>
    <row r="7" spans="1:5" ht="16.5" customHeight="1">
      <c r="A7" s="115"/>
      <c r="B7" s="4">
        <v>1</v>
      </c>
      <c r="C7" s="4">
        <v>5</v>
      </c>
      <c r="D7" s="4">
        <v>6</v>
      </c>
      <c r="E7" s="4">
        <v>7</v>
      </c>
    </row>
    <row r="8" spans="1:5" ht="18.75">
      <c r="A8" s="131"/>
      <c r="B8" s="5" t="s">
        <v>47</v>
      </c>
      <c r="C8" s="4"/>
      <c r="D8" s="4"/>
      <c r="E8" s="17">
        <f>SUM(E16+E20+E58+E69+E73+E79+E87+E92+E110+E119+E123+E9)</f>
        <v>50795.100000000006</v>
      </c>
    </row>
    <row r="9" spans="1:5" ht="56.25">
      <c r="A9" s="216">
        <v>1</v>
      </c>
      <c r="B9" s="217" t="s">
        <v>288</v>
      </c>
      <c r="C9" s="162" t="s">
        <v>282</v>
      </c>
      <c r="D9" s="218"/>
      <c r="E9" s="219">
        <f>E10</f>
        <v>1245.8999999999999</v>
      </c>
    </row>
    <row r="10" spans="1:5" ht="37.5">
      <c r="A10" s="131"/>
      <c r="B10" s="22" t="s">
        <v>286</v>
      </c>
      <c r="C10" s="23" t="s">
        <v>283</v>
      </c>
      <c r="D10" s="4"/>
      <c r="E10" s="215">
        <f>E11</f>
        <v>1245.8999999999999</v>
      </c>
    </row>
    <row r="11" spans="1:5" ht="37.5">
      <c r="A11" s="131"/>
      <c r="B11" s="22" t="s">
        <v>287</v>
      </c>
      <c r="C11" s="23" t="s">
        <v>284</v>
      </c>
      <c r="D11" s="4"/>
      <c r="E11" s="215">
        <f>E12</f>
        <v>1245.8999999999999</v>
      </c>
    </row>
    <row r="12" spans="1:5" ht="18.75">
      <c r="A12" s="131"/>
      <c r="B12" s="22" t="s">
        <v>151</v>
      </c>
      <c r="C12" s="23" t="s">
        <v>285</v>
      </c>
      <c r="D12" s="4"/>
      <c r="E12" s="215">
        <f>SUM(E13:E15)</f>
        <v>1245.8999999999999</v>
      </c>
    </row>
    <row r="13" spans="1:5" ht="37.5">
      <c r="A13" s="131"/>
      <c r="B13" s="78" t="s">
        <v>143</v>
      </c>
      <c r="C13" s="23" t="s">
        <v>285</v>
      </c>
      <c r="D13" s="4">
        <v>240</v>
      </c>
      <c r="E13" s="215">
        <f>'Приложение 3'!H42</f>
        <v>1086</v>
      </c>
    </row>
    <row r="14" spans="1:5" ht="18.75">
      <c r="A14" s="131"/>
      <c r="B14" s="78" t="s">
        <v>319</v>
      </c>
      <c r="C14" s="23" t="s">
        <v>285</v>
      </c>
      <c r="D14" s="4">
        <v>410</v>
      </c>
      <c r="E14" s="215">
        <f>SUM('Приложение 3'!H43)</f>
        <v>81.1</v>
      </c>
    </row>
    <row r="15" spans="1:5" ht="18.75">
      <c r="A15" s="131"/>
      <c r="B15" s="75" t="s">
        <v>67</v>
      </c>
      <c r="C15" s="23" t="s">
        <v>285</v>
      </c>
      <c r="D15" s="4">
        <v>850</v>
      </c>
      <c r="E15" s="215">
        <f>'Приложение 3'!H44</f>
        <v>78.8</v>
      </c>
    </row>
    <row r="16" spans="1:5" ht="37.5">
      <c r="A16" s="160">
        <v>2</v>
      </c>
      <c r="B16" s="220" t="s">
        <v>119</v>
      </c>
      <c r="C16" s="171" t="s">
        <v>157</v>
      </c>
      <c r="D16" s="171"/>
      <c r="E16" s="172">
        <f>E17</f>
        <v>1057.6</v>
      </c>
    </row>
    <row r="17" spans="1:5" ht="36" customHeight="1">
      <c r="A17" s="153"/>
      <c r="B17" s="75" t="s">
        <v>271</v>
      </c>
      <c r="C17" s="37" t="s">
        <v>156</v>
      </c>
      <c r="D17" s="37"/>
      <c r="E17" s="70">
        <f>SUM(E18)</f>
        <v>1057.6</v>
      </c>
    </row>
    <row r="18" spans="1:5" ht="30" customHeight="1">
      <c r="A18" s="153"/>
      <c r="B18" s="78" t="s">
        <v>140</v>
      </c>
      <c r="C18" s="37" t="s">
        <v>158</v>
      </c>
      <c r="D18" s="37"/>
      <c r="E18" s="70">
        <f>SUM(E19)</f>
        <v>1057.6</v>
      </c>
    </row>
    <row r="19" spans="1:5" ht="25.5" customHeight="1">
      <c r="A19" s="153"/>
      <c r="B19" s="78" t="s">
        <v>141</v>
      </c>
      <c r="C19" s="37" t="s">
        <v>158</v>
      </c>
      <c r="D19" s="37" t="s">
        <v>64</v>
      </c>
      <c r="E19" s="70">
        <f>SUM('Приложение 3'!H22)</f>
        <v>1057.6</v>
      </c>
    </row>
    <row r="20" spans="1:5" ht="44.25" customHeight="1">
      <c r="A20" s="160">
        <v>3</v>
      </c>
      <c r="B20" s="161" t="s">
        <v>246</v>
      </c>
      <c r="C20" s="162" t="s">
        <v>153</v>
      </c>
      <c r="D20" s="171"/>
      <c r="E20" s="172">
        <f>SUM(E21+E25+E30+E33+E39+E46)</f>
        <v>18721.4</v>
      </c>
    </row>
    <row r="21" spans="1:5" ht="45" customHeight="1">
      <c r="A21" s="153"/>
      <c r="B21" s="78" t="s">
        <v>247</v>
      </c>
      <c r="C21" s="31" t="s">
        <v>154</v>
      </c>
      <c r="D21" s="37"/>
      <c r="E21" s="70">
        <f>SUM(E22)</f>
        <v>4723.7</v>
      </c>
    </row>
    <row r="22" spans="1:5" ht="28.5" customHeight="1">
      <c r="A22" s="153"/>
      <c r="B22" s="78" t="s">
        <v>140</v>
      </c>
      <c r="C22" s="31" t="s">
        <v>155</v>
      </c>
      <c r="D22" s="37"/>
      <c r="E22" s="70">
        <f>SUM(E23:E24)</f>
        <v>4723.7</v>
      </c>
    </row>
    <row r="23" spans="1:5" ht="26.25" customHeight="1">
      <c r="A23" s="153"/>
      <c r="B23" s="78" t="s">
        <v>141</v>
      </c>
      <c r="C23" s="31" t="s">
        <v>155</v>
      </c>
      <c r="D23" s="31" t="s">
        <v>64</v>
      </c>
      <c r="E23" s="156">
        <f>SUM('Приложение 3'!H27)</f>
        <v>4711</v>
      </c>
    </row>
    <row r="24" spans="1:5" ht="18.75">
      <c r="A24" s="153"/>
      <c r="B24" s="78" t="s">
        <v>51</v>
      </c>
      <c r="C24" s="79" t="s">
        <v>155</v>
      </c>
      <c r="D24" s="31" t="s">
        <v>72</v>
      </c>
      <c r="E24" s="156">
        <f>SUM('Приложение 3'!H28)</f>
        <v>12.7</v>
      </c>
    </row>
    <row r="25" spans="1:5" ht="60" customHeight="1">
      <c r="A25" s="170"/>
      <c r="B25" s="158" t="s">
        <v>248</v>
      </c>
      <c r="C25" s="159" t="s">
        <v>162</v>
      </c>
      <c r="D25" s="34"/>
      <c r="E25" s="35">
        <f>SUM(E27+E29)</f>
        <v>249.10000000000002</v>
      </c>
    </row>
    <row r="26" spans="1:5" ht="42.75" customHeight="1">
      <c r="A26" s="115"/>
      <c r="B26" s="134" t="s">
        <v>252</v>
      </c>
      <c r="C26" s="31" t="s">
        <v>163</v>
      </c>
      <c r="D26" s="31"/>
      <c r="E26" s="156">
        <f>SUM(E27)</f>
        <v>245.3</v>
      </c>
    </row>
    <row r="27" spans="1:5" ht="24" customHeight="1">
      <c r="A27" s="115"/>
      <c r="B27" s="99" t="s">
        <v>141</v>
      </c>
      <c r="C27" s="31" t="s">
        <v>163</v>
      </c>
      <c r="D27" s="31" t="s">
        <v>64</v>
      </c>
      <c r="E27" s="156">
        <f>SUM('Приложение 3'!H74)</f>
        <v>245.3</v>
      </c>
    </row>
    <row r="28" spans="1:5" s="154" customFormat="1" ht="66" customHeight="1">
      <c r="A28" s="153"/>
      <c r="B28" s="75" t="s">
        <v>144</v>
      </c>
      <c r="C28" s="31" t="s">
        <v>159</v>
      </c>
      <c r="D28" s="31"/>
      <c r="E28" s="156">
        <f>E29</f>
        <v>3.8</v>
      </c>
    </row>
    <row r="29" spans="1:5" ht="47.25" customHeight="1">
      <c r="A29" s="115"/>
      <c r="B29" s="78" t="s">
        <v>143</v>
      </c>
      <c r="C29" s="31" t="s">
        <v>159</v>
      </c>
      <c r="D29" s="31" t="s">
        <v>65</v>
      </c>
      <c r="E29" s="156">
        <f>SUM('Приложение 3'!H31)</f>
        <v>3.8</v>
      </c>
    </row>
    <row r="30" spans="1:5" ht="32.25" customHeight="1">
      <c r="A30" s="115"/>
      <c r="B30" s="155" t="s">
        <v>92</v>
      </c>
      <c r="C30" s="34" t="s">
        <v>160</v>
      </c>
      <c r="D30" s="34"/>
      <c r="E30" s="35">
        <f>E31</f>
        <v>10</v>
      </c>
    </row>
    <row r="31" spans="1:5" ht="33" customHeight="1">
      <c r="A31" s="115"/>
      <c r="B31" s="78" t="s">
        <v>249</v>
      </c>
      <c r="C31" s="31" t="s">
        <v>161</v>
      </c>
      <c r="D31" s="31"/>
      <c r="E31" s="156">
        <f>E32</f>
        <v>10</v>
      </c>
    </row>
    <row r="32" spans="1:5" ht="27" customHeight="1">
      <c r="A32" s="115"/>
      <c r="B32" s="22" t="s">
        <v>69</v>
      </c>
      <c r="C32" s="31" t="s">
        <v>161</v>
      </c>
      <c r="D32" s="31" t="s">
        <v>68</v>
      </c>
      <c r="E32" s="156">
        <f>SUM('Приложение 3'!H32)</f>
        <v>10</v>
      </c>
    </row>
    <row r="33" spans="1:5" s="154" customFormat="1" ht="24.75" customHeight="1">
      <c r="A33" s="153"/>
      <c r="B33" s="173" t="s">
        <v>120</v>
      </c>
      <c r="C33" s="34" t="s">
        <v>164</v>
      </c>
      <c r="D33" s="174"/>
      <c r="E33" s="35">
        <f>SUM(E34)</f>
        <v>12890.900000000001</v>
      </c>
    </row>
    <row r="34" spans="1:5" ht="43.5" customHeight="1">
      <c r="A34" s="115"/>
      <c r="B34" s="75" t="s">
        <v>145</v>
      </c>
      <c r="C34" s="31" t="s">
        <v>244</v>
      </c>
      <c r="D34" s="157"/>
      <c r="E34" s="156">
        <f>SUM(E35+E36+E38+E37)</f>
        <v>12890.900000000001</v>
      </c>
    </row>
    <row r="35" spans="1:5" ht="24" customHeight="1">
      <c r="A35" s="115"/>
      <c r="B35" s="82" t="s">
        <v>70</v>
      </c>
      <c r="C35" s="31" t="s">
        <v>244</v>
      </c>
      <c r="D35" s="157" t="s">
        <v>71</v>
      </c>
      <c r="E35" s="156">
        <f>SUM('Приложение 3'!H48)</f>
        <v>4309.1</v>
      </c>
    </row>
    <row r="36" spans="1:5" ht="42.75" customHeight="1">
      <c r="A36" s="115"/>
      <c r="B36" s="78" t="s">
        <v>143</v>
      </c>
      <c r="C36" s="31" t="s">
        <v>244</v>
      </c>
      <c r="D36" s="157" t="s">
        <v>65</v>
      </c>
      <c r="E36" s="156">
        <f>SUM('Приложение 3'!H49)</f>
        <v>700.8</v>
      </c>
    </row>
    <row r="37" spans="1:5" ht="30.75" customHeight="1">
      <c r="A37" s="115"/>
      <c r="B37" s="83" t="s">
        <v>152</v>
      </c>
      <c r="C37" s="31" t="s">
        <v>244</v>
      </c>
      <c r="D37" s="157" t="s">
        <v>138</v>
      </c>
      <c r="E37" s="156">
        <f>SUM('Приложение 3'!H50)</f>
        <v>7837.6</v>
      </c>
    </row>
    <row r="38" spans="1:5" ht="23.25" customHeight="1">
      <c r="A38" s="115"/>
      <c r="B38" s="22" t="s">
        <v>67</v>
      </c>
      <c r="C38" s="31" t="s">
        <v>244</v>
      </c>
      <c r="D38" s="31" t="s">
        <v>66</v>
      </c>
      <c r="E38" s="156">
        <f>SUM('Приложение 3'!H51)</f>
        <v>43.4</v>
      </c>
    </row>
    <row r="39" spans="1:5" ht="37.5" customHeight="1">
      <c r="A39" s="115"/>
      <c r="B39" s="173" t="s">
        <v>171</v>
      </c>
      <c r="C39" s="34" t="s">
        <v>170</v>
      </c>
      <c r="D39" s="174"/>
      <c r="E39" s="35">
        <f>SUM(E43+E40)</f>
        <v>300.4</v>
      </c>
    </row>
    <row r="40" spans="1:5" ht="52.5" customHeight="1">
      <c r="A40" s="115"/>
      <c r="B40" s="75" t="s">
        <v>173</v>
      </c>
      <c r="C40" s="31" t="s">
        <v>172</v>
      </c>
      <c r="D40" s="157"/>
      <c r="E40" s="156">
        <f>SUM(E41)</f>
        <v>285.4</v>
      </c>
    </row>
    <row r="41" spans="1:5" ht="36.75" customHeight="1">
      <c r="A41" s="115"/>
      <c r="B41" s="75" t="s">
        <v>151</v>
      </c>
      <c r="C41" s="31" t="s">
        <v>197</v>
      </c>
      <c r="D41" s="157"/>
      <c r="E41" s="156">
        <f>SUM(E42)</f>
        <v>285.4</v>
      </c>
    </row>
    <row r="42" spans="1:5" ht="44.25" customHeight="1">
      <c r="A42" s="115"/>
      <c r="B42" s="78" t="s">
        <v>143</v>
      </c>
      <c r="C42" s="31" t="s">
        <v>197</v>
      </c>
      <c r="D42" s="157" t="s">
        <v>65</v>
      </c>
      <c r="E42" s="156">
        <f>SUM('Приложение 3'!H55)</f>
        <v>285.4</v>
      </c>
    </row>
    <row r="43" spans="1:5" ht="72.75" customHeight="1">
      <c r="A43" s="115"/>
      <c r="B43" s="75" t="s">
        <v>250</v>
      </c>
      <c r="C43" s="31" t="s">
        <v>174</v>
      </c>
      <c r="D43" s="157"/>
      <c r="E43" s="156">
        <f>SUM(E44)</f>
        <v>15</v>
      </c>
    </row>
    <row r="44" spans="1:5" ht="41.25" customHeight="1">
      <c r="A44" s="115"/>
      <c r="B44" s="75" t="s">
        <v>151</v>
      </c>
      <c r="C44" s="31" t="s">
        <v>198</v>
      </c>
      <c r="D44" s="157"/>
      <c r="E44" s="156">
        <f>SUM(E45)</f>
        <v>15</v>
      </c>
    </row>
    <row r="45" spans="1:5" ht="44.25" customHeight="1">
      <c r="A45" s="115"/>
      <c r="B45" s="78" t="s">
        <v>143</v>
      </c>
      <c r="C45" s="31" t="s">
        <v>198</v>
      </c>
      <c r="D45" s="157" t="s">
        <v>65</v>
      </c>
      <c r="E45" s="156">
        <f>SUM('Приложение 3'!H58)</f>
        <v>15</v>
      </c>
    </row>
    <row r="46" spans="1:5" ht="18.75">
      <c r="A46" s="115"/>
      <c r="B46" s="24" t="s">
        <v>251</v>
      </c>
      <c r="C46" s="34" t="s">
        <v>175</v>
      </c>
      <c r="D46" s="34"/>
      <c r="E46" s="35">
        <f>SUM(E47+E50+E53+E56)</f>
        <v>547.3</v>
      </c>
    </row>
    <row r="47" spans="1:5" ht="39" customHeight="1">
      <c r="A47" s="115"/>
      <c r="B47" s="99" t="s">
        <v>146</v>
      </c>
      <c r="C47" s="31" t="s">
        <v>176</v>
      </c>
      <c r="D47" s="31"/>
      <c r="E47" s="156">
        <f>E49</f>
        <v>243.5</v>
      </c>
    </row>
    <row r="48" spans="1:5" ht="39.75" customHeight="1">
      <c r="A48" s="115"/>
      <c r="B48" s="22" t="s">
        <v>145</v>
      </c>
      <c r="C48" s="31" t="s">
        <v>199</v>
      </c>
      <c r="D48" s="31"/>
      <c r="E48" s="156">
        <f>SUM(E49)</f>
        <v>243.5</v>
      </c>
    </row>
    <row r="49" spans="1:5" ht="19.5" customHeight="1">
      <c r="A49" s="115"/>
      <c r="B49" s="22" t="s">
        <v>51</v>
      </c>
      <c r="C49" s="31" t="s">
        <v>199</v>
      </c>
      <c r="D49" s="31" t="s">
        <v>72</v>
      </c>
      <c r="E49" s="156">
        <f>SUM('Приложение 3'!H62)</f>
        <v>243.5</v>
      </c>
    </row>
    <row r="50" spans="1:5" ht="42" customHeight="1">
      <c r="A50" s="115"/>
      <c r="B50" s="22" t="s">
        <v>150</v>
      </c>
      <c r="C50" s="31" t="s">
        <v>182</v>
      </c>
      <c r="D50" s="37"/>
      <c r="E50" s="70">
        <f>SUM(E51)</f>
        <v>203.8</v>
      </c>
    </row>
    <row r="51" spans="1:5" ht="38.25" customHeight="1">
      <c r="A51" s="115"/>
      <c r="B51" s="22" t="s">
        <v>145</v>
      </c>
      <c r="C51" s="31" t="s">
        <v>208</v>
      </c>
      <c r="D51" s="37"/>
      <c r="E51" s="70">
        <f>SUM(E52)</f>
        <v>203.8</v>
      </c>
    </row>
    <row r="52" spans="1:5" ht="24" customHeight="1">
      <c r="A52" s="115"/>
      <c r="B52" s="99" t="s">
        <v>51</v>
      </c>
      <c r="C52" s="31" t="s">
        <v>208</v>
      </c>
      <c r="D52" s="37" t="s">
        <v>72</v>
      </c>
      <c r="E52" s="70">
        <f>SUM('Приложение 3'!H123)</f>
        <v>203.8</v>
      </c>
    </row>
    <row r="53" spans="1:5" ht="34.5" customHeight="1">
      <c r="A53" s="115"/>
      <c r="B53" s="163" t="s">
        <v>217</v>
      </c>
      <c r="C53" s="164" t="s">
        <v>218</v>
      </c>
      <c r="D53" s="37"/>
      <c r="E53" s="70">
        <f>E54</f>
        <v>90</v>
      </c>
    </row>
    <row r="54" spans="1:5" ht="24" customHeight="1">
      <c r="A54" s="115"/>
      <c r="B54" s="135" t="s">
        <v>151</v>
      </c>
      <c r="C54" s="31" t="s">
        <v>219</v>
      </c>
      <c r="D54" s="37"/>
      <c r="E54" s="70">
        <f>E55</f>
        <v>90</v>
      </c>
    </row>
    <row r="55" spans="1:5" ht="24" customHeight="1">
      <c r="A55" s="115"/>
      <c r="B55" s="83" t="s">
        <v>141</v>
      </c>
      <c r="C55" s="31" t="s">
        <v>219</v>
      </c>
      <c r="D55" s="37" t="s">
        <v>64</v>
      </c>
      <c r="E55" s="70">
        <f>SUM('Приложение 3'!H65)</f>
        <v>90</v>
      </c>
    </row>
    <row r="56" spans="1:5" ht="18.75">
      <c r="A56" s="115"/>
      <c r="B56" s="22" t="s">
        <v>261</v>
      </c>
      <c r="C56" s="31" t="s">
        <v>275</v>
      </c>
      <c r="D56" s="31"/>
      <c r="E56" s="156">
        <f>SUM(E57)</f>
        <v>10</v>
      </c>
    </row>
    <row r="57" spans="1:5" ht="18.75">
      <c r="A57" s="115"/>
      <c r="B57" s="22" t="s">
        <v>67</v>
      </c>
      <c r="C57" s="31" t="s">
        <v>275</v>
      </c>
      <c r="D57" s="31" t="s">
        <v>66</v>
      </c>
      <c r="E57" s="156">
        <f>SUM('Приложение 3'!H68)</f>
        <v>10</v>
      </c>
    </row>
    <row r="58" spans="1:5" ht="24" customHeight="1">
      <c r="A58" s="175">
        <v>4</v>
      </c>
      <c r="B58" s="176" t="s">
        <v>148</v>
      </c>
      <c r="C58" s="167" t="s">
        <v>183</v>
      </c>
      <c r="D58" s="177"/>
      <c r="E58" s="169">
        <f>SUM(E59+E62+E66)</f>
        <v>14490.3</v>
      </c>
    </row>
    <row r="59" spans="1:5" ht="62.25" customHeight="1">
      <c r="A59" s="153"/>
      <c r="B59" s="181" t="s">
        <v>149</v>
      </c>
      <c r="C59" s="4" t="s">
        <v>276</v>
      </c>
      <c r="D59" s="152"/>
      <c r="E59" s="39">
        <f>E60</f>
        <v>2274.5</v>
      </c>
    </row>
    <row r="60" spans="1:5" ht="37.5" customHeight="1">
      <c r="A60" s="153"/>
      <c r="B60" s="76" t="s">
        <v>273</v>
      </c>
      <c r="C60" s="38" t="s">
        <v>185</v>
      </c>
      <c r="D60" s="81"/>
      <c r="E60" s="36">
        <f>SUM(E61)</f>
        <v>2274.5</v>
      </c>
    </row>
    <row r="61" spans="1:5" s="154" customFormat="1" ht="39" customHeight="1">
      <c r="A61" s="153"/>
      <c r="B61" s="76" t="s">
        <v>143</v>
      </c>
      <c r="C61" s="38" t="s">
        <v>185</v>
      </c>
      <c r="D61" s="81" t="s">
        <v>65</v>
      </c>
      <c r="E61" s="36">
        <f>SUM('Приложение 3'!H110)</f>
        <v>2274.5</v>
      </c>
    </row>
    <row r="62" spans="1:5" s="154" customFormat="1" ht="47.25" customHeight="1">
      <c r="A62" s="153"/>
      <c r="B62" s="179" t="s">
        <v>256</v>
      </c>
      <c r="C62" s="180" t="s">
        <v>224</v>
      </c>
      <c r="D62" s="152"/>
      <c r="E62" s="39">
        <f>SUM(E63)</f>
        <v>2500</v>
      </c>
    </row>
    <row r="63" spans="1:5" s="154" customFormat="1" ht="37.5" customHeight="1">
      <c r="A63" s="153"/>
      <c r="B63" s="123" t="s">
        <v>225</v>
      </c>
      <c r="C63" s="144" t="s">
        <v>230</v>
      </c>
      <c r="D63" s="81"/>
      <c r="E63" s="36">
        <f>SUM(E64)</f>
        <v>2500</v>
      </c>
    </row>
    <row r="64" spans="1:5" s="154" customFormat="1" ht="30.75" customHeight="1">
      <c r="A64" s="153"/>
      <c r="B64" s="145" t="s">
        <v>201</v>
      </c>
      <c r="C64" s="144" t="s">
        <v>223</v>
      </c>
      <c r="D64" s="81"/>
      <c r="E64" s="36">
        <f>SUM(E65)</f>
        <v>2500</v>
      </c>
    </row>
    <row r="65" spans="1:5" s="154" customFormat="1" ht="41.25" customHeight="1">
      <c r="A65" s="153"/>
      <c r="B65" s="76" t="s">
        <v>143</v>
      </c>
      <c r="C65" s="144" t="s">
        <v>223</v>
      </c>
      <c r="D65" s="81" t="s">
        <v>65</v>
      </c>
      <c r="E65" s="36">
        <f>SUM('Приложение 3'!H114)</f>
        <v>2500</v>
      </c>
    </row>
    <row r="66" spans="1:5" s="154" customFormat="1" ht="74.25" customHeight="1">
      <c r="A66" s="153"/>
      <c r="B66" s="214" t="s">
        <v>289</v>
      </c>
      <c r="C66" s="144" t="s">
        <v>279</v>
      </c>
      <c r="D66" s="81"/>
      <c r="E66" s="36">
        <f>SUM(E67)</f>
        <v>9715.8</v>
      </c>
    </row>
    <row r="67" spans="1:5" s="154" customFormat="1" ht="41.25" customHeight="1">
      <c r="A67" s="153"/>
      <c r="B67" s="213" t="s">
        <v>281</v>
      </c>
      <c r="C67" s="144" t="s">
        <v>280</v>
      </c>
      <c r="D67" s="81"/>
      <c r="E67" s="36">
        <f>SUM(E68)</f>
        <v>9715.8</v>
      </c>
    </row>
    <row r="68" spans="1:5" s="154" customFormat="1" ht="41.25" customHeight="1">
      <c r="A68" s="153"/>
      <c r="B68" s="76" t="s">
        <v>143</v>
      </c>
      <c r="C68" s="144" t="s">
        <v>280</v>
      </c>
      <c r="D68" s="81" t="s">
        <v>65</v>
      </c>
      <c r="E68" s="36">
        <f>SUM('Приложение 3'!H117)</f>
        <v>9715.8</v>
      </c>
    </row>
    <row r="69" spans="1:5" s="154" customFormat="1" ht="56.25" customHeight="1">
      <c r="A69" s="178">
        <v>5</v>
      </c>
      <c r="B69" s="182" t="s">
        <v>245</v>
      </c>
      <c r="C69" s="165" t="s">
        <v>165</v>
      </c>
      <c r="D69" s="165"/>
      <c r="E69" s="183">
        <f>SUM(E70)</f>
        <v>104</v>
      </c>
    </row>
    <row r="70" spans="1:5" s="154" customFormat="1" ht="41.25" customHeight="1">
      <c r="A70" s="153"/>
      <c r="B70" s="76" t="s">
        <v>139</v>
      </c>
      <c r="C70" s="23" t="s">
        <v>166</v>
      </c>
      <c r="D70" s="23"/>
      <c r="E70" s="26">
        <f>SUM(E71)</f>
        <v>104</v>
      </c>
    </row>
    <row r="71" spans="1:5" s="154" customFormat="1" ht="41.25" customHeight="1">
      <c r="A71" s="153"/>
      <c r="B71" s="78" t="s">
        <v>140</v>
      </c>
      <c r="C71" s="31" t="s">
        <v>167</v>
      </c>
      <c r="D71" s="31"/>
      <c r="E71" s="156">
        <f>SUM(E72)</f>
        <v>104</v>
      </c>
    </row>
    <row r="72" spans="1:5" s="154" customFormat="1" ht="24" customHeight="1">
      <c r="A72" s="153"/>
      <c r="B72" s="22" t="s">
        <v>51</v>
      </c>
      <c r="C72" s="23" t="s">
        <v>167</v>
      </c>
      <c r="D72" s="28" t="s">
        <v>72</v>
      </c>
      <c r="E72" s="29">
        <f>SUM('Приложение 3'!H15)</f>
        <v>104</v>
      </c>
    </row>
    <row r="73" spans="1:5" s="154" customFormat="1" ht="41.25" customHeight="1">
      <c r="A73" s="175">
        <v>6</v>
      </c>
      <c r="B73" s="184" t="s">
        <v>200</v>
      </c>
      <c r="C73" s="185" t="s">
        <v>177</v>
      </c>
      <c r="D73" s="186"/>
      <c r="E73" s="187">
        <f>SUM(E76+E75)</f>
        <v>65</v>
      </c>
    </row>
    <row r="74" spans="1:5" s="154" customFormat="1" ht="41.25" customHeight="1">
      <c r="A74" s="235"/>
      <c r="B74" s="236" t="s">
        <v>200</v>
      </c>
      <c r="C74" s="257" t="s">
        <v>177</v>
      </c>
      <c r="D74" s="258"/>
      <c r="E74" s="259">
        <f>E75</f>
        <v>50</v>
      </c>
    </row>
    <row r="75" spans="1:5" s="154" customFormat="1" ht="41.25" customHeight="1">
      <c r="A75" s="235"/>
      <c r="B75" s="236" t="s">
        <v>299</v>
      </c>
      <c r="C75" s="232" t="s">
        <v>300</v>
      </c>
      <c r="D75" s="237" t="s">
        <v>65</v>
      </c>
      <c r="E75" s="234">
        <f>'Приложение 3'!H79</f>
        <v>50</v>
      </c>
    </row>
    <row r="76" spans="1:5" s="154" customFormat="1" ht="41.25" customHeight="1">
      <c r="A76" s="153"/>
      <c r="B76" s="188" t="s">
        <v>235</v>
      </c>
      <c r="C76" s="189" t="s">
        <v>236</v>
      </c>
      <c r="D76" s="190"/>
      <c r="E76" s="191">
        <f>SUM(E78)</f>
        <v>15</v>
      </c>
    </row>
    <row r="77" spans="1:5" s="154" customFormat="1" ht="30" customHeight="1">
      <c r="A77" s="153"/>
      <c r="B77" s="111" t="s">
        <v>201</v>
      </c>
      <c r="C77" s="113" t="s">
        <v>237</v>
      </c>
      <c r="D77" s="109"/>
      <c r="E77" s="110">
        <f>SUM(E78)</f>
        <v>15</v>
      </c>
    </row>
    <row r="78" spans="1:5" s="154" customFormat="1" ht="41.25" customHeight="1">
      <c r="A78" s="153"/>
      <c r="B78" s="111" t="s">
        <v>143</v>
      </c>
      <c r="C78" s="113" t="s">
        <v>237</v>
      </c>
      <c r="D78" s="109" t="s">
        <v>65</v>
      </c>
      <c r="E78" s="110">
        <f>SUM('Приложение 3'!H83)</f>
        <v>15</v>
      </c>
    </row>
    <row r="79" spans="1:5" s="154" customFormat="1" ht="45" customHeight="1">
      <c r="A79" s="178">
        <v>7</v>
      </c>
      <c r="B79" s="192" t="s">
        <v>192</v>
      </c>
      <c r="C79" s="168" t="s">
        <v>191</v>
      </c>
      <c r="D79" s="168"/>
      <c r="E79" s="169">
        <f>SUM(E80)</f>
        <v>7395.5</v>
      </c>
    </row>
    <row r="80" spans="1:5" s="154" customFormat="1" ht="39" customHeight="1">
      <c r="A80" s="153"/>
      <c r="B80" s="18" t="s">
        <v>259</v>
      </c>
      <c r="C80" s="19" t="s">
        <v>193</v>
      </c>
      <c r="D80" s="19"/>
      <c r="E80" s="36">
        <f>E81+E84</f>
        <v>7395.5</v>
      </c>
    </row>
    <row r="81" spans="1:5" s="154" customFormat="1" ht="24" customHeight="1">
      <c r="A81" s="153"/>
      <c r="B81" s="30" t="s">
        <v>137</v>
      </c>
      <c r="C81" s="19" t="s">
        <v>194</v>
      </c>
      <c r="D81" s="19"/>
      <c r="E81" s="36">
        <f>E82</f>
        <v>6174.9</v>
      </c>
    </row>
    <row r="82" spans="1:5" s="154" customFormat="1" ht="41.25" customHeight="1">
      <c r="A82" s="153"/>
      <c r="B82" s="98" t="s">
        <v>145</v>
      </c>
      <c r="C82" s="19" t="s">
        <v>220</v>
      </c>
      <c r="D82" s="19"/>
      <c r="E82" s="36">
        <f>SUM(E83)</f>
        <v>6174.9</v>
      </c>
    </row>
    <row r="83" spans="1:5" s="154" customFormat="1" ht="27.75" customHeight="1">
      <c r="A83" s="153"/>
      <c r="B83" s="233" t="s">
        <v>152</v>
      </c>
      <c r="C83" s="120" t="s">
        <v>220</v>
      </c>
      <c r="D83" s="120" t="s">
        <v>138</v>
      </c>
      <c r="E83" s="228">
        <f>SUM('Приложение 3'!H168)</f>
        <v>6174.9</v>
      </c>
    </row>
    <row r="84" spans="1:5" s="154" customFormat="1" ht="20.25" customHeight="1">
      <c r="A84" s="153"/>
      <c r="B84" s="22" t="s">
        <v>62</v>
      </c>
      <c r="C84" s="19" t="s">
        <v>195</v>
      </c>
      <c r="D84" s="19"/>
      <c r="E84" s="36">
        <f>SUM(E85)</f>
        <v>1220.6</v>
      </c>
    </row>
    <row r="85" spans="1:5" s="154" customFormat="1" ht="41.25" customHeight="1">
      <c r="A85" s="153"/>
      <c r="B85" s="98" t="s">
        <v>145</v>
      </c>
      <c r="C85" s="19" t="s">
        <v>221</v>
      </c>
      <c r="D85" s="19"/>
      <c r="E85" s="36">
        <f>SUM(E86)</f>
        <v>1220.6</v>
      </c>
    </row>
    <row r="86" spans="1:5" ht="22.5" customHeight="1">
      <c r="A86" s="115"/>
      <c r="B86" s="83" t="s">
        <v>152</v>
      </c>
      <c r="C86" s="19" t="s">
        <v>221</v>
      </c>
      <c r="D86" s="19" t="s">
        <v>138</v>
      </c>
      <c r="E86" s="36">
        <f>SUM('Приложение 3'!H171)</f>
        <v>1220.6</v>
      </c>
    </row>
    <row r="87" spans="1:5" ht="93.75">
      <c r="A87" s="193">
        <v>8</v>
      </c>
      <c r="B87" s="194" t="s">
        <v>260</v>
      </c>
      <c r="C87" s="167" t="s">
        <v>168</v>
      </c>
      <c r="D87" s="167"/>
      <c r="E87" s="169">
        <f>SUM(E88)</f>
        <v>50</v>
      </c>
    </row>
    <row r="88" spans="1:5" ht="56.25">
      <c r="A88" s="115"/>
      <c r="B88" s="195" t="s">
        <v>269</v>
      </c>
      <c r="C88" s="196" t="s">
        <v>267</v>
      </c>
      <c r="D88" s="197"/>
      <c r="E88" s="122">
        <f>SUM(E89)</f>
        <v>50</v>
      </c>
    </row>
    <row r="89" spans="1:5" ht="18.75">
      <c r="A89" s="115"/>
      <c r="B89" s="74" t="s">
        <v>270</v>
      </c>
      <c r="C89" s="119" t="s">
        <v>268</v>
      </c>
      <c r="D89" s="100"/>
      <c r="E89" s="70">
        <f>SUM(E90)</f>
        <v>50</v>
      </c>
    </row>
    <row r="90" spans="1:5" ht="18.75">
      <c r="A90" s="115"/>
      <c r="B90" s="74" t="s">
        <v>201</v>
      </c>
      <c r="C90" s="119" t="s">
        <v>266</v>
      </c>
      <c r="D90" s="100"/>
      <c r="E90" s="70">
        <f>SUM(E91)</f>
        <v>50</v>
      </c>
    </row>
    <row r="91" spans="1:5" ht="37.5">
      <c r="A91" s="115"/>
      <c r="B91" s="128" t="s">
        <v>143</v>
      </c>
      <c r="C91" s="119" t="s">
        <v>266</v>
      </c>
      <c r="D91" s="84">
        <v>240</v>
      </c>
      <c r="E91" s="70">
        <f>SUM('Приложение 3'!H178)</f>
        <v>50</v>
      </c>
    </row>
    <row r="92" spans="1:5" ht="262.5">
      <c r="A92" s="193">
        <v>9</v>
      </c>
      <c r="B92" s="166" t="s">
        <v>213</v>
      </c>
      <c r="C92" s="167" t="s">
        <v>186</v>
      </c>
      <c r="D92" s="168"/>
      <c r="E92" s="169">
        <f>SUM(E93+E97+E102+E106)</f>
        <v>6951.799999999999</v>
      </c>
    </row>
    <row r="93" spans="1:5" ht="18.75">
      <c r="A93" s="115"/>
      <c r="B93" s="198" t="s">
        <v>188</v>
      </c>
      <c r="C93" s="4" t="s">
        <v>187</v>
      </c>
      <c r="D93" s="33"/>
      <c r="E93" s="122">
        <f>SUM(E94)</f>
        <v>769</v>
      </c>
    </row>
    <row r="94" spans="1:5" ht="18.75">
      <c r="A94" s="115"/>
      <c r="B94" s="83" t="s">
        <v>61</v>
      </c>
      <c r="C94" s="38" t="s">
        <v>189</v>
      </c>
      <c r="D94" s="37"/>
      <c r="E94" s="70">
        <f>SUM(E95)</f>
        <v>769</v>
      </c>
    </row>
    <row r="95" spans="1:5" ht="18.75">
      <c r="A95" s="115"/>
      <c r="B95" s="83" t="s">
        <v>214</v>
      </c>
      <c r="C95" s="38" t="s">
        <v>215</v>
      </c>
      <c r="D95" s="37"/>
      <c r="E95" s="70">
        <f>SUM(E96)</f>
        <v>769</v>
      </c>
    </row>
    <row r="96" spans="1:5" ht="37.5">
      <c r="A96" s="115"/>
      <c r="B96" s="41" t="s">
        <v>143</v>
      </c>
      <c r="C96" s="38" t="s">
        <v>215</v>
      </c>
      <c r="D96" s="37" t="s">
        <v>65</v>
      </c>
      <c r="E96" s="70">
        <f>SUM('Приложение 3'!H142)</f>
        <v>769</v>
      </c>
    </row>
    <row r="97" spans="1:5" ht="37.5">
      <c r="A97" s="115"/>
      <c r="B97" s="199" t="s">
        <v>93</v>
      </c>
      <c r="C97" s="4" t="s">
        <v>190</v>
      </c>
      <c r="D97" s="33"/>
      <c r="E97" s="122">
        <f>SUM(E98)</f>
        <v>3227.2</v>
      </c>
    </row>
    <row r="98" spans="1:5" ht="18.75">
      <c r="A98" s="115"/>
      <c r="B98" s="83" t="s">
        <v>93</v>
      </c>
      <c r="C98" s="38" t="s">
        <v>258</v>
      </c>
      <c r="D98" s="37"/>
      <c r="E98" s="70">
        <f>SUM(E99)</f>
        <v>3227.2</v>
      </c>
    </row>
    <row r="99" spans="1:5" ht="18.75">
      <c r="A99" s="115"/>
      <c r="B99" s="137" t="s">
        <v>214</v>
      </c>
      <c r="C99" s="38" t="s">
        <v>216</v>
      </c>
      <c r="D99" s="37"/>
      <c r="E99" s="70">
        <f>SUM(E100:E101)</f>
        <v>3227.2</v>
      </c>
    </row>
    <row r="100" spans="1:5" ht="37.5">
      <c r="A100" s="115"/>
      <c r="B100" s="41" t="s">
        <v>143</v>
      </c>
      <c r="C100" s="38" t="s">
        <v>216</v>
      </c>
      <c r="D100" s="37" t="s">
        <v>65</v>
      </c>
      <c r="E100" s="70">
        <f>SUM('Приложение 3'!H146)</f>
        <v>3164.1</v>
      </c>
    </row>
    <row r="101" spans="1:5" ht="18.75">
      <c r="A101" s="115"/>
      <c r="B101" s="41" t="s">
        <v>319</v>
      </c>
      <c r="C101" s="38" t="s">
        <v>216</v>
      </c>
      <c r="D101" s="37" t="s">
        <v>318</v>
      </c>
      <c r="E101" s="70">
        <v>63.1</v>
      </c>
    </row>
    <row r="102" spans="1:5" ht="18.75">
      <c r="A102" s="115"/>
      <c r="B102" s="5" t="s">
        <v>263</v>
      </c>
      <c r="C102" s="4" t="s">
        <v>262</v>
      </c>
      <c r="D102" s="33"/>
      <c r="E102" s="122">
        <f>SUM(E103)</f>
        <v>2925.6</v>
      </c>
    </row>
    <row r="103" spans="1:5" ht="37.5">
      <c r="A103" s="115"/>
      <c r="B103" s="9" t="s">
        <v>274</v>
      </c>
      <c r="C103" s="38" t="s">
        <v>264</v>
      </c>
      <c r="D103" s="37"/>
      <c r="E103" s="70">
        <f>SUM(E104)</f>
        <v>2925.6</v>
      </c>
    </row>
    <row r="104" spans="1:5" ht="18.75">
      <c r="A104" s="115"/>
      <c r="B104" s="9" t="s">
        <v>201</v>
      </c>
      <c r="C104" s="38" t="s">
        <v>265</v>
      </c>
      <c r="D104" s="37"/>
      <c r="E104" s="70">
        <f>SUM(E105)</f>
        <v>2925.6</v>
      </c>
    </row>
    <row r="105" spans="1:5" ht="37.5">
      <c r="A105" s="115"/>
      <c r="B105" s="41" t="s">
        <v>143</v>
      </c>
      <c r="C105" s="38" t="s">
        <v>265</v>
      </c>
      <c r="D105" s="37" t="s">
        <v>65</v>
      </c>
      <c r="E105" s="70">
        <f>SUM('Приложение 3'!H151)</f>
        <v>2925.6</v>
      </c>
    </row>
    <row r="106" spans="1:5" ht="39.75" customHeight="1">
      <c r="A106" s="115"/>
      <c r="B106" s="24" t="s">
        <v>309</v>
      </c>
      <c r="C106" s="4" t="s">
        <v>306</v>
      </c>
      <c r="D106" s="37"/>
      <c r="E106" s="122">
        <f>'Приложение 3'!H152</f>
        <v>30</v>
      </c>
    </row>
    <row r="107" spans="1:5" ht="56.25">
      <c r="A107" s="115"/>
      <c r="B107" s="22" t="s">
        <v>310</v>
      </c>
      <c r="C107" s="38" t="s">
        <v>307</v>
      </c>
      <c r="D107" s="37"/>
      <c r="E107" s="70">
        <f>'Приложение 3'!H153</f>
        <v>30</v>
      </c>
    </row>
    <row r="108" spans="1:5" ht="26.25" customHeight="1">
      <c r="A108" s="115"/>
      <c r="B108" s="22" t="s">
        <v>201</v>
      </c>
      <c r="C108" s="38" t="s">
        <v>308</v>
      </c>
      <c r="D108" s="37"/>
      <c r="E108" s="70">
        <f>'Приложение 3'!H154</f>
        <v>30</v>
      </c>
    </row>
    <row r="109" spans="1:5" ht="40.5" customHeight="1">
      <c r="A109" s="115"/>
      <c r="B109" s="22" t="s">
        <v>143</v>
      </c>
      <c r="C109" s="38" t="s">
        <v>308</v>
      </c>
      <c r="D109" s="37" t="s">
        <v>65</v>
      </c>
      <c r="E109" s="70">
        <f>'Приложение 3'!H155</f>
        <v>30</v>
      </c>
    </row>
    <row r="110" spans="1:5" ht="56.25">
      <c r="A110" s="193">
        <v>10</v>
      </c>
      <c r="B110" s="200" t="s">
        <v>181</v>
      </c>
      <c r="C110" s="168" t="s">
        <v>180</v>
      </c>
      <c r="D110" s="168"/>
      <c r="E110" s="169">
        <f>SUM(E111+E115)</f>
        <v>15</v>
      </c>
    </row>
    <row r="111" spans="1:5" ht="37.5">
      <c r="A111" s="115"/>
      <c r="B111" s="201" t="s">
        <v>211</v>
      </c>
      <c r="C111" s="33" t="s">
        <v>209</v>
      </c>
      <c r="D111" s="16"/>
      <c r="E111" s="39">
        <f>SUM(E112)</f>
        <v>5</v>
      </c>
    </row>
    <row r="112" spans="1:5" ht="37.5">
      <c r="A112" s="115"/>
      <c r="B112" s="99" t="s">
        <v>257</v>
      </c>
      <c r="C112" s="37" t="s">
        <v>210</v>
      </c>
      <c r="D112" s="19"/>
      <c r="E112" s="36">
        <f>SUM(E113)</f>
        <v>5</v>
      </c>
    </row>
    <row r="113" spans="1:5" ht="18.75">
      <c r="A113" s="115"/>
      <c r="B113" s="137" t="s">
        <v>201</v>
      </c>
      <c r="C113" s="37" t="s">
        <v>212</v>
      </c>
      <c r="D113" s="19"/>
      <c r="E113" s="36">
        <f>SUM(E114)</f>
        <v>5</v>
      </c>
    </row>
    <row r="114" spans="1:5" ht="37.5">
      <c r="A114" s="115"/>
      <c r="B114" s="78" t="s">
        <v>143</v>
      </c>
      <c r="C114" s="37" t="s">
        <v>212</v>
      </c>
      <c r="D114" s="19" t="s">
        <v>65</v>
      </c>
      <c r="E114" s="36">
        <f>SUM('Приложение 3'!H128)</f>
        <v>5</v>
      </c>
    </row>
    <row r="115" spans="1:5" ht="18.75">
      <c r="A115" s="115"/>
      <c r="B115" s="202" t="s">
        <v>204</v>
      </c>
      <c r="C115" s="203" t="s">
        <v>205</v>
      </c>
      <c r="D115" s="16"/>
      <c r="E115" s="39">
        <f>SUM(E116)</f>
        <v>10</v>
      </c>
    </row>
    <row r="116" spans="1:5" ht="37.5">
      <c r="A116" s="115"/>
      <c r="B116" s="22" t="s">
        <v>255</v>
      </c>
      <c r="C116" s="120" t="s">
        <v>206</v>
      </c>
      <c r="D116" s="19"/>
      <c r="E116" s="36">
        <f>SUM(E117)</f>
        <v>10</v>
      </c>
    </row>
    <row r="117" spans="1:5" ht="18.75">
      <c r="A117" s="115"/>
      <c r="B117" s="22" t="s">
        <v>201</v>
      </c>
      <c r="C117" s="120" t="s">
        <v>207</v>
      </c>
      <c r="D117" s="19"/>
      <c r="E117" s="36">
        <f>SUM(E118)</f>
        <v>10</v>
      </c>
    </row>
    <row r="118" spans="1:5" ht="37.5">
      <c r="A118" s="115"/>
      <c r="B118" s="95" t="s">
        <v>143</v>
      </c>
      <c r="C118" s="120" t="s">
        <v>207</v>
      </c>
      <c r="D118" s="19" t="s">
        <v>65</v>
      </c>
      <c r="E118" s="36">
        <f>SUM('Приложение 3'!H105)</f>
        <v>10</v>
      </c>
    </row>
    <row r="119" spans="1:5" ht="37.5">
      <c r="A119" s="175">
        <v>11</v>
      </c>
      <c r="B119" s="204" t="s">
        <v>196</v>
      </c>
      <c r="C119" s="168" t="s">
        <v>169</v>
      </c>
      <c r="D119" s="168"/>
      <c r="E119" s="169">
        <f>E120</f>
        <v>70</v>
      </c>
    </row>
    <row r="120" spans="1:5" ht="37.5">
      <c r="A120" s="115"/>
      <c r="B120" s="40" t="s">
        <v>238</v>
      </c>
      <c r="C120" s="33" t="s">
        <v>222</v>
      </c>
      <c r="D120" s="16"/>
      <c r="E120" s="39">
        <f>SUM(E121)</f>
        <v>70</v>
      </c>
    </row>
    <row r="121" spans="1:5" ht="18.75">
      <c r="A121" s="115"/>
      <c r="B121" s="138" t="s">
        <v>201</v>
      </c>
      <c r="C121" s="37" t="s">
        <v>239</v>
      </c>
      <c r="D121" s="19"/>
      <c r="E121" s="36">
        <f>SUM(E122)</f>
        <v>70</v>
      </c>
    </row>
    <row r="122" spans="1:5" ht="18.75">
      <c r="A122" s="115"/>
      <c r="B122" s="99" t="s">
        <v>152</v>
      </c>
      <c r="C122" s="37" t="s">
        <v>239</v>
      </c>
      <c r="D122" s="19" t="s">
        <v>138</v>
      </c>
      <c r="E122" s="36">
        <f>SUM('Приложение 3'!H161)</f>
        <v>70</v>
      </c>
    </row>
    <row r="123" spans="1:5" ht="18.75">
      <c r="A123" s="175">
        <v>12</v>
      </c>
      <c r="B123" s="205" t="s">
        <v>179</v>
      </c>
      <c r="C123" s="206" t="s">
        <v>178</v>
      </c>
      <c r="D123" s="168"/>
      <c r="E123" s="169">
        <f>SUM(E124+E129+E132+E136)</f>
        <v>628.6</v>
      </c>
    </row>
    <row r="124" spans="1:5" ht="75">
      <c r="A124" s="115"/>
      <c r="B124" s="207" t="s">
        <v>227</v>
      </c>
      <c r="C124" s="208" t="s">
        <v>228</v>
      </c>
      <c r="D124" s="152"/>
      <c r="E124" s="39">
        <f>E125</f>
        <v>573.6</v>
      </c>
    </row>
    <row r="125" spans="1:5" ht="18.75">
      <c r="A125" s="115"/>
      <c r="B125" s="150" t="s">
        <v>240</v>
      </c>
      <c r="C125" s="149" t="s">
        <v>241</v>
      </c>
      <c r="D125" s="19"/>
      <c r="E125" s="36">
        <f>SUM(E126)</f>
        <v>573.6</v>
      </c>
    </row>
    <row r="126" spans="1:5" ht="18.75">
      <c r="A126" s="115"/>
      <c r="B126" s="150" t="s">
        <v>242</v>
      </c>
      <c r="C126" s="149" t="s">
        <v>243</v>
      </c>
      <c r="D126" s="19"/>
      <c r="E126" s="36">
        <f>SUM(E127:E128)</f>
        <v>573.6</v>
      </c>
    </row>
    <row r="127" spans="1:5" ht="37.5">
      <c r="A127" s="115"/>
      <c r="B127" s="78" t="s">
        <v>143</v>
      </c>
      <c r="C127" s="79" t="s">
        <v>243</v>
      </c>
      <c r="D127" s="19" t="s">
        <v>65</v>
      </c>
      <c r="E127" s="36">
        <f>SUM('Приложение 3'!H135)</f>
        <v>33.6</v>
      </c>
    </row>
    <row r="128" spans="1:5" ht="18.75">
      <c r="A128" s="115"/>
      <c r="B128" s="78" t="s">
        <v>51</v>
      </c>
      <c r="C128" s="79" t="s">
        <v>243</v>
      </c>
      <c r="D128" s="81" t="s">
        <v>72</v>
      </c>
      <c r="E128" s="36">
        <v>540</v>
      </c>
    </row>
    <row r="129" spans="1:5" ht="37.5">
      <c r="A129" s="115"/>
      <c r="B129" s="209" t="s">
        <v>272</v>
      </c>
      <c r="C129" s="88" t="s">
        <v>202</v>
      </c>
      <c r="D129" s="89"/>
      <c r="E129" s="90">
        <f>SUM(E130)</f>
        <v>5</v>
      </c>
    </row>
    <row r="130" spans="1:5" ht="18.75">
      <c r="A130" s="115"/>
      <c r="B130" s="137" t="s">
        <v>201</v>
      </c>
      <c r="C130" s="93" t="s">
        <v>203</v>
      </c>
      <c r="D130" s="94"/>
      <c r="E130" s="92">
        <f>SUM(E131)</f>
        <v>5</v>
      </c>
    </row>
    <row r="131" spans="1:5" ht="37.5">
      <c r="A131" s="115"/>
      <c r="B131" s="78" t="s">
        <v>143</v>
      </c>
      <c r="C131" s="93" t="s">
        <v>203</v>
      </c>
      <c r="D131" s="94" t="s">
        <v>65</v>
      </c>
      <c r="E131" s="92">
        <f>SUM('Приложение 3'!H94)</f>
        <v>5</v>
      </c>
    </row>
    <row r="132" spans="1:5" ht="59.25" customHeight="1">
      <c r="A132" s="223"/>
      <c r="B132" s="188" t="s">
        <v>290</v>
      </c>
      <c r="C132" s="16" t="s">
        <v>291</v>
      </c>
      <c r="D132" s="224"/>
      <c r="E132" s="90">
        <f>SUM(E133)</f>
        <v>5</v>
      </c>
    </row>
    <row r="133" spans="1:5" ht="35.25" customHeight="1">
      <c r="A133" s="223"/>
      <c r="B133" s="111" t="s">
        <v>292</v>
      </c>
      <c r="C133" s="221" t="s">
        <v>293</v>
      </c>
      <c r="D133" s="116"/>
      <c r="E133" s="114">
        <f>SUM(E134)</f>
        <v>5</v>
      </c>
    </row>
    <row r="134" spans="1:5" ht="30.75" customHeight="1">
      <c r="A134" s="223"/>
      <c r="B134" s="74" t="s">
        <v>201</v>
      </c>
      <c r="C134" s="28" t="s">
        <v>294</v>
      </c>
      <c r="D134" s="222"/>
      <c r="E134" s="114">
        <f>SUM(E135)</f>
        <v>5</v>
      </c>
    </row>
    <row r="135" spans="1:5" ht="36" customHeight="1">
      <c r="A135" s="223"/>
      <c r="B135" s="74" t="s">
        <v>143</v>
      </c>
      <c r="C135" s="28" t="s">
        <v>294</v>
      </c>
      <c r="D135" s="116" t="s">
        <v>65</v>
      </c>
      <c r="E135" s="114">
        <f>'Приложение 3'!H98</f>
        <v>5</v>
      </c>
    </row>
    <row r="136" spans="1:5" ht="36" customHeight="1">
      <c r="A136" s="256"/>
      <c r="B136" s="245" t="s">
        <v>313</v>
      </c>
      <c r="C136" s="246" t="s">
        <v>314</v>
      </c>
      <c r="D136" s="247"/>
      <c r="E136" s="248">
        <f>SUM(E137)</f>
        <v>45</v>
      </c>
    </row>
    <row r="137" spans="1:5" ht="36" customHeight="1">
      <c r="A137" s="256"/>
      <c r="B137" s="249" t="s">
        <v>315</v>
      </c>
      <c r="C137" s="250" t="s">
        <v>316</v>
      </c>
      <c r="D137" s="251"/>
      <c r="E137" s="252">
        <f>SUM(E139)</f>
        <v>45</v>
      </c>
    </row>
    <row r="138" spans="1:5" ht="36" customHeight="1">
      <c r="A138" s="256"/>
      <c r="B138" s="253" t="s">
        <v>201</v>
      </c>
      <c r="C138" s="250" t="s">
        <v>317</v>
      </c>
      <c r="D138" s="251"/>
      <c r="E138" s="252">
        <f>SUM(E139)</f>
        <v>45</v>
      </c>
    </row>
    <row r="139" spans="1:5" ht="36" customHeight="1">
      <c r="A139" s="256"/>
      <c r="B139" s="254" t="s">
        <v>143</v>
      </c>
      <c r="C139" s="250" t="s">
        <v>317</v>
      </c>
      <c r="D139" s="255" t="s">
        <v>65</v>
      </c>
      <c r="E139" s="252">
        <f>'Приложение 3'!H88</f>
        <v>45</v>
      </c>
    </row>
    <row r="140" spans="1:5" ht="28.5" customHeight="1">
      <c r="A140" s="102"/>
      <c r="B140" s="103"/>
      <c r="C140" s="105"/>
      <c r="D140" s="104"/>
      <c r="E140" s="106"/>
    </row>
    <row r="141" spans="1:5" ht="25.5" customHeight="1">
      <c r="A141" s="13" t="s">
        <v>326</v>
      </c>
      <c r="B141" s="2"/>
      <c r="C141"/>
      <c r="D141"/>
      <c r="E141"/>
    </row>
    <row r="142" spans="1:5" ht="15.75" customHeight="1">
      <c r="A142" s="13" t="s">
        <v>277</v>
      </c>
      <c r="B142" s="2"/>
      <c r="C142"/>
      <c r="D142"/>
      <c r="E142" s="210" t="s">
        <v>329</v>
      </c>
    </row>
    <row r="143" spans="3:4" ht="20.25" customHeight="1">
      <c r="C143" s="42"/>
      <c r="D143" s="42"/>
    </row>
    <row r="144" spans="2:4" ht="18.75">
      <c r="B144" s="71"/>
      <c r="C144" s="42"/>
      <c r="D144" s="42"/>
    </row>
    <row r="145" spans="3:4" ht="18.75">
      <c r="C145" s="42"/>
      <c r="D145" s="42"/>
    </row>
    <row r="146" spans="3:4" ht="18.75">
      <c r="C146" s="42"/>
      <c r="D146" s="42"/>
    </row>
    <row r="147" spans="1:11" s="14" customFormat="1" ht="18.75">
      <c r="A147"/>
      <c r="C147" s="42"/>
      <c r="D147" s="42"/>
      <c r="F147"/>
      <c r="G147"/>
      <c r="H147"/>
      <c r="I147"/>
      <c r="J147"/>
      <c r="K147"/>
    </row>
    <row r="148" spans="1:11" s="14" customFormat="1" ht="18.75">
      <c r="A148"/>
      <c r="C148" s="42"/>
      <c r="D148" s="42"/>
      <c r="F148"/>
      <c r="G148"/>
      <c r="H148"/>
      <c r="I148"/>
      <c r="J148"/>
      <c r="K148"/>
    </row>
    <row r="149" spans="1:11" s="14" customFormat="1" ht="18.75">
      <c r="A149"/>
      <c r="C149" s="42"/>
      <c r="D149" s="42"/>
      <c r="F149"/>
      <c r="G149"/>
      <c r="H149"/>
      <c r="I149"/>
      <c r="J149"/>
      <c r="K149"/>
    </row>
    <row r="150" spans="1:11" s="14" customFormat="1" ht="18.75">
      <c r="A150"/>
      <c r="C150" s="42"/>
      <c r="D150" s="42"/>
      <c r="F150"/>
      <c r="G150"/>
      <c r="H150"/>
      <c r="I150"/>
      <c r="J150"/>
      <c r="K150"/>
    </row>
    <row r="151" spans="1:11" s="14" customFormat="1" ht="18.75">
      <c r="A151"/>
      <c r="C151" s="42"/>
      <c r="D151" s="42"/>
      <c r="F151"/>
      <c r="G151"/>
      <c r="H151"/>
      <c r="I151"/>
      <c r="J151"/>
      <c r="K151"/>
    </row>
    <row r="152" spans="1:11" s="14" customFormat="1" ht="18.75">
      <c r="A152"/>
      <c r="C152" s="42"/>
      <c r="D152" s="42"/>
      <c r="F152"/>
      <c r="G152"/>
      <c r="H152"/>
      <c r="I152"/>
      <c r="J152"/>
      <c r="K152"/>
    </row>
    <row r="153" spans="1:11" s="14" customFormat="1" ht="18.75">
      <c r="A153"/>
      <c r="C153" s="42"/>
      <c r="D153" s="42"/>
      <c r="F153"/>
      <c r="G153"/>
      <c r="H153"/>
      <c r="I153"/>
      <c r="J153"/>
      <c r="K153"/>
    </row>
    <row r="154" spans="1:11" s="14" customFormat="1" ht="18.75">
      <c r="A154"/>
      <c r="C154" s="42"/>
      <c r="D154" s="42"/>
      <c r="F154"/>
      <c r="G154"/>
      <c r="H154"/>
      <c r="I154"/>
      <c r="J154"/>
      <c r="K154"/>
    </row>
    <row r="155" spans="1:11" s="14" customFormat="1" ht="18.75">
      <c r="A155"/>
      <c r="C155" s="42"/>
      <c r="D155" s="42"/>
      <c r="F155"/>
      <c r="G155"/>
      <c r="H155"/>
      <c r="I155"/>
      <c r="J155"/>
      <c r="K155"/>
    </row>
    <row r="156" spans="1:11" s="14" customFormat="1" ht="18.75">
      <c r="A156"/>
      <c r="C156" s="42"/>
      <c r="D156" s="42"/>
      <c r="F156"/>
      <c r="G156"/>
      <c r="H156"/>
      <c r="I156"/>
      <c r="J156"/>
      <c r="K156"/>
    </row>
    <row r="157" spans="1:11" s="14" customFormat="1" ht="18.75">
      <c r="A157"/>
      <c r="C157" s="42"/>
      <c r="D157" s="42"/>
      <c r="F157"/>
      <c r="G157"/>
      <c r="H157"/>
      <c r="I157"/>
      <c r="J157"/>
      <c r="K157"/>
    </row>
    <row r="158" spans="1:11" s="14" customFormat="1" ht="18.75">
      <c r="A158"/>
      <c r="C158" s="42"/>
      <c r="D158" s="42"/>
      <c r="F158"/>
      <c r="G158"/>
      <c r="H158"/>
      <c r="I158"/>
      <c r="J158"/>
      <c r="K158"/>
    </row>
    <row r="159" spans="1:11" s="14" customFormat="1" ht="18.75">
      <c r="A159"/>
      <c r="C159" s="42"/>
      <c r="D159" s="42"/>
      <c r="F159"/>
      <c r="G159"/>
      <c r="H159"/>
      <c r="I159"/>
      <c r="J159"/>
      <c r="K159"/>
    </row>
    <row r="160" spans="1:11" s="14" customFormat="1" ht="18.75">
      <c r="A160"/>
      <c r="C160" s="42"/>
      <c r="D160" s="42"/>
      <c r="F160"/>
      <c r="G160"/>
      <c r="H160"/>
      <c r="I160"/>
      <c r="J160"/>
      <c r="K160"/>
    </row>
    <row r="161" spans="1:11" s="14" customFormat="1" ht="18.75">
      <c r="A161"/>
      <c r="C161" s="42"/>
      <c r="D161" s="42"/>
      <c r="F161"/>
      <c r="G161"/>
      <c r="H161"/>
      <c r="I161"/>
      <c r="J161"/>
      <c r="K161"/>
    </row>
    <row r="162" spans="1:11" s="14" customFormat="1" ht="18.75">
      <c r="A162"/>
      <c r="C162" s="42"/>
      <c r="D162" s="42"/>
      <c r="F162"/>
      <c r="G162"/>
      <c r="H162"/>
      <c r="I162"/>
      <c r="J162"/>
      <c r="K162"/>
    </row>
    <row r="163" spans="1:11" s="14" customFormat="1" ht="18.75">
      <c r="A163"/>
      <c r="C163" s="42"/>
      <c r="D163" s="42"/>
      <c r="F163"/>
      <c r="G163"/>
      <c r="H163"/>
      <c r="I163"/>
      <c r="J163"/>
      <c r="K163"/>
    </row>
    <row r="164" spans="1:11" s="14" customFormat="1" ht="18.75">
      <c r="A164"/>
      <c r="C164" s="42"/>
      <c r="D164" s="42"/>
      <c r="F164"/>
      <c r="G164"/>
      <c r="H164"/>
      <c r="I164"/>
      <c r="J164"/>
      <c r="K164"/>
    </row>
    <row r="165" spans="1:11" s="14" customFormat="1" ht="18.75">
      <c r="A165"/>
      <c r="C165" s="42"/>
      <c r="D165" s="42"/>
      <c r="F165"/>
      <c r="G165"/>
      <c r="H165"/>
      <c r="I165"/>
      <c r="J165"/>
      <c r="K165"/>
    </row>
    <row r="166" spans="1:11" s="14" customFormat="1" ht="18.75">
      <c r="A166"/>
      <c r="C166" s="42"/>
      <c r="D166" s="42"/>
      <c r="F166"/>
      <c r="G166"/>
      <c r="H166"/>
      <c r="I166"/>
      <c r="J166"/>
      <c r="K166"/>
    </row>
    <row r="167" spans="1:11" s="14" customFormat="1" ht="18.75">
      <c r="A167"/>
      <c r="C167" s="42"/>
      <c r="D167" s="42"/>
      <c r="F167"/>
      <c r="G167"/>
      <c r="H167"/>
      <c r="I167"/>
      <c r="J167"/>
      <c r="K167"/>
    </row>
    <row r="168" spans="1:11" s="14" customFormat="1" ht="18.75">
      <c r="A168"/>
      <c r="C168" s="42"/>
      <c r="D168" s="42"/>
      <c r="F168"/>
      <c r="G168"/>
      <c r="H168"/>
      <c r="I168"/>
      <c r="J168"/>
      <c r="K168"/>
    </row>
    <row r="169" spans="1:11" s="14" customFormat="1" ht="18.75">
      <c r="A169"/>
      <c r="C169" s="42"/>
      <c r="D169" s="42"/>
      <c r="F169"/>
      <c r="G169"/>
      <c r="H169"/>
      <c r="I169"/>
      <c r="J169"/>
      <c r="K169"/>
    </row>
    <row r="170" spans="1:11" s="14" customFormat="1" ht="18.75">
      <c r="A170"/>
      <c r="C170" s="42"/>
      <c r="D170" s="42"/>
      <c r="F170"/>
      <c r="G170"/>
      <c r="H170"/>
      <c r="I170"/>
      <c r="J170"/>
      <c r="K170"/>
    </row>
    <row r="171" spans="1:11" s="14" customFormat="1" ht="18.75">
      <c r="A171"/>
      <c r="C171" s="42"/>
      <c r="D171" s="42"/>
      <c r="F171"/>
      <c r="G171"/>
      <c r="H171"/>
      <c r="I171"/>
      <c r="J171"/>
      <c r="K171"/>
    </row>
    <row r="172" spans="1:11" s="14" customFormat="1" ht="18.75">
      <c r="A172"/>
      <c r="C172" s="42"/>
      <c r="D172" s="42"/>
      <c r="F172"/>
      <c r="G172"/>
      <c r="H172"/>
      <c r="I172"/>
      <c r="J172"/>
      <c r="K172"/>
    </row>
    <row r="173" spans="1:11" s="14" customFormat="1" ht="18.75">
      <c r="A173"/>
      <c r="C173" s="42"/>
      <c r="D173" s="42"/>
      <c r="F173"/>
      <c r="G173"/>
      <c r="H173"/>
      <c r="I173"/>
      <c r="J173"/>
      <c r="K173"/>
    </row>
    <row r="174" spans="1:11" s="14" customFormat="1" ht="18.75">
      <c r="A174"/>
      <c r="C174" s="42"/>
      <c r="D174" s="42"/>
      <c r="F174"/>
      <c r="G174"/>
      <c r="H174"/>
      <c r="I174"/>
      <c r="J174"/>
      <c r="K174"/>
    </row>
    <row r="175" spans="1:11" s="14" customFormat="1" ht="18.75">
      <c r="A175"/>
      <c r="C175" s="42"/>
      <c r="D175" s="42"/>
      <c r="F175"/>
      <c r="G175"/>
      <c r="H175"/>
      <c r="I175"/>
      <c r="J175"/>
      <c r="K175"/>
    </row>
    <row r="176" spans="1:11" s="14" customFormat="1" ht="18.75">
      <c r="A176"/>
      <c r="C176" s="42"/>
      <c r="D176" s="42"/>
      <c r="F176"/>
      <c r="G176"/>
      <c r="H176"/>
      <c r="I176"/>
      <c r="J176"/>
      <c r="K176"/>
    </row>
    <row r="177" spans="1:11" s="14" customFormat="1" ht="18.75">
      <c r="A177"/>
      <c r="C177" s="42"/>
      <c r="D177" s="42"/>
      <c r="F177"/>
      <c r="G177"/>
      <c r="H177"/>
      <c r="I177"/>
      <c r="J177"/>
      <c r="K177"/>
    </row>
    <row r="178" spans="1:11" s="14" customFormat="1" ht="18.75">
      <c r="A178"/>
      <c r="C178" s="42"/>
      <c r="D178" s="42"/>
      <c r="F178"/>
      <c r="G178"/>
      <c r="H178"/>
      <c r="I178"/>
      <c r="J178"/>
      <c r="K178"/>
    </row>
    <row r="179" spans="1:11" s="14" customFormat="1" ht="18.75">
      <c r="A179"/>
      <c r="C179" s="42"/>
      <c r="D179" s="42"/>
      <c r="F179"/>
      <c r="G179"/>
      <c r="H179"/>
      <c r="I179"/>
      <c r="J179"/>
      <c r="K179"/>
    </row>
    <row r="180" spans="1:11" s="14" customFormat="1" ht="18.75">
      <c r="A180"/>
      <c r="C180" s="42"/>
      <c r="D180" s="42"/>
      <c r="F180"/>
      <c r="G180"/>
      <c r="H180"/>
      <c r="I180"/>
      <c r="J180"/>
      <c r="K180"/>
    </row>
    <row r="181" spans="1:11" s="14" customFormat="1" ht="18.75">
      <c r="A181"/>
      <c r="C181" s="42"/>
      <c r="D181" s="42"/>
      <c r="F181"/>
      <c r="G181"/>
      <c r="H181"/>
      <c r="I181"/>
      <c r="J181"/>
      <c r="K181"/>
    </row>
    <row r="182" spans="1:11" s="14" customFormat="1" ht="18.75">
      <c r="A182"/>
      <c r="C182" s="42"/>
      <c r="D182" s="42"/>
      <c r="F182"/>
      <c r="G182"/>
      <c r="H182"/>
      <c r="I182"/>
      <c r="J182"/>
      <c r="K182"/>
    </row>
    <row r="183" spans="1:11" s="14" customFormat="1" ht="18.75">
      <c r="A183"/>
      <c r="C183" s="42"/>
      <c r="D183" s="42"/>
      <c r="F183"/>
      <c r="G183"/>
      <c r="H183"/>
      <c r="I183"/>
      <c r="J183"/>
      <c r="K183"/>
    </row>
    <row r="184" spans="1:11" s="14" customFormat="1" ht="18.75">
      <c r="A184"/>
      <c r="C184" s="42"/>
      <c r="D184" s="42"/>
      <c r="F184"/>
      <c r="G184"/>
      <c r="H184"/>
      <c r="I184"/>
      <c r="J184"/>
      <c r="K184"/>
    </row>
    <row r="185" spans="1:11" s="14" customFormat="1" ht="18.75">
      <c r="A185"/>
      <c r="C185" s="42"/>
      <c r="D185" s="42"/>
      <c r="F185"/>
      <c r="G185"/>
      <c r="H185"/>
      <c r="I185"/>
      <c r="J185"/>
      <c r="K185"/>
    </row>
    <row r="186" spans="1:11" s="14" customFormat="1" ht="18.75">
      <c r="A186"/>
      <c r="C186" s="42"/>
      <c r="D186" s="42"/>
      <c r="F186"/>
      <c r="G186"/>
      <c r="H186"/>
      <c r="I186"/>
      <c r="J186"/>
      <c r="K186"/>
    </row>
    <row r="187" spans="1:11" s="14" customFormat="1" ht="18.75">
      <c r="A187"/>
      <c r="C187" s="42"/>
      <c r="D187" s="42"/>
      <c r="F187"/>
      <c r="G187"/>
      <c r="H187"/>
      <c r="I187"/>
      <c r="J187"/>
      <c r="K187"/>
    </row>
    <row r="188" spans="1:11" s="14" customFormat="1" ht="18.75">
      <c r="A188"/>
      <c r="C188" s="42"/>
      <c r="D188" s="42"/>
      <c r="F188"/>
      <c r="G188"/>
      <c r="H188"/>
      <c r="I188"/>
      <c r="J188"/>
      <c r="K188"/>
    </row>
    <row r="189" spans="1:11" s="14" customFormat="1" ht="18.75">
      <c r="A189"/>
      <c r="C189" s="42"/>
      <c r="D189" s="42"/>
      <c r="F189"/>
      <c r="G189"/>
      <c r="H189"/>
      <c r="I189"/>
      <c r="J189"/>
      <c r="K189"/>
    </row>
    <row r="190" spans="1:11" s="14" customFormat="1" ht="18.75">
      <c r="A190"/>
      <c r="C190" s="42"/>
      <c r="D190" s="42"/>
      <c r="F190"/>
      <c r="G190"/>
      <c r="H190"/>
      <c r="I190"/>
      <c r="J190"/>
      <c r="K190"/>
    </row>
    <row r="191" spans="1:11" s="14" customFormat="1" ht="18.75">
      <c r="A191"/>
      <c r="C191" s="42"/>
      <c r="D191" s="42"/>
      <c r="F191"/>
      <c r="G191"/>
      <c r="H191"/>
      <c r="I191"/>
      <c r="J191"/>
      <c r="K191"/>
    </row>
    <row r="192" spans="1:11" s="14" customFormat="1" ht="18.75">
      <c r="A192"/>
      <c r="C192" s="42"/>
      <c r="D192" s="42"/>
      <c r="F192"/>
      <c r="G192"/>
      <c r="H192"/>
      <c r="I192"/>
      <c r="J192"/>
      <c r="K192"/>
    </row>
    <row r="193" spans="1:11" s="14" customFormat="1" ht="18.75">
      <c r="A193"/>
      <c r="C193" s="42"/>
      <c r="D193" s="42"/>
      <c r="F193"/>
      <c r="G193"/>
      <c r="H193"/>
      <c r="I193"/>
      <c r="J193"/>
      <c r="K193"/>
    </row>
    <row r="194" spans="1:11" s="14" customFormat="1" ht="18.75">
      <c r="A194"/>
      <c r="C194" s="42"/>
      <c r="D194" s="42"/>
      <c r="F194"/>
      <c r="G194"/>
      <c r="H194"/>
      <c r="I194"/>
      <c r="J194"/>
      <c r="K194"/>
    </row>
    <row r="195" spans="1:11" s="14" customFormat="1" ht="18.75">
      <c r="A195"/>
      <c r="C195" s="42"/>
      <c r="D195" s="42"/>
      <c r="F195"/>
      <c r="G195"/>
      <c r="H195"/>
      <c r="I195"/>
      <c r="J195"/>
      <c r="K195"/>
    </row>
    <row r="196" spans="1:11" s="14" customFormat="1" ht="18.75">
      <c r="A196"/>
      <c r="C196" s="42"/>
      <c r="D196" s="42"/>
      <c r="F196"/>
      <c r="G196"/>
      <c r="H196"/>
      <c r="I196"/>
      <c r="J196"/>
      <c r="K196"/>
    </row>
    <row r="197" spans="1:11" s="14" customFormat="1" ht="18.75">
      <c r="A197"/>
      <c r="C197" s="42"/>
      <c r="D197" s="42"/>
      <c r="F197"/>
      <c r="G197"/>
      <c r="H197"/>
      <c r="I197"/>
      <c r="J197"/>
      <c r="K197"/>
    </row>
    <row r="198" spans="1:11" s="14" customFormat="1" ht="18.75">
      <c r="A198"/>
      <c r="C198" s="42"/>
      <c r="D198" s="42"/>
      <c r="F198"/>
      <c r="G198"/>
      <c r="H198"/>
      <c r="I198"/>
      <c r="J198"/>
      <c r="K198"/>
    </row>
    <row r="199" spans="1:11" s="14" customFormat="1" ht="18.75">
      <c r="A199"/>
      <c r="C199" s="42"/>
      <c r="D199" s="42"/>
      <c r="F199"/>
      <c r="G199"/>
      <c r="H199"/>
      <c r="I199"/>
      <c r="J199"/>
      <c r="K199"/>
    </row>
    <row r="200" spans="1:11" s="14" customFormat="1" ht="18.75">
      <c r="A200"/>
      <c r="C200" s="42"/>
      <c r="D200" s="42"/>
      <c r="F200"/>
      <c r="G200"/>
      <c r="H200"/>
      <c r="I200"/>
      <c r="J200"/>
      <c r="K200"/>
    </row>
    <row r="201" spans="1:11" s="14" customFormat="1" ht="18.75">
      <c r="A201"/>
      <c r="C201" s="42"/>
      <c r="D201" s="42"/>
      <c r="F201"/>
      <c r="G201"/>
      <c r="H201"/>
      <c r="I201"/>
      <c r="J201"/>
      <c r="K201"/>
    </row>
    <row r="202" spans="1:11" s="14" customFormat="1" ht="18.75">
      <c r="A202"/>
      <c r="C202" s="42"/>
      <c r="D202" s="42"/>
      <c r="F202"/>
      <c r="G202"/>
      <c r="H202"/>
      <c r="I202"/>
      <c r="J202"/>
      <c r="K202"/>
    </row>
    <row r="203" spans="1:11" s="14" customFormat="1" ht="18.75">
      <c r="A203"/>
      <c r="C203" s="42"/>
      <c r="D203" s="42"/>
      <c r="F203"/>
      <c r="G203"/>
      <c r="H203"/>
      <c r="I203"/>
      <c r="J203"/>
      <c r="K203"/>
    </row>
    <row r="204" spans="1:11" s="14" customFormat="1" ht="18.75">
      <c r="A204"/>
      <c r="C204" s="42"/>
      <c r="D204" s="42"/>
      <c r="F204"/>
      <c r="G204"/>
      <c r="H204"/>
      <c r="I204"/>
      <c r="J204"/>
      <c r="K204"/>
    </row>
    <row r="205" spans="1:11" s="14" customFormat="1" ht="18.75">
      <c r="A205"/>
      <c r="C205" s="42"/>
      <c r="D205" s="42"/>
      <c r="F205"/>
      <c r="G205"/>
      <c r="H205"/>
      <c r="I205"/>
      <c r="J205"/>
      <c r="K205"/>
    </row>
    <row r="206" spans="1:11" s="14" customFormat="1" ht="18.75">
      <c r="A206"/>
      <c r="C206" s="42"/>
      <c r="D206" s="42"/>
      <c r="F206"/>
      <c r="G206"/>
      <c r="H206"/>
      <c r="I206"/>
      <c r="J206"/>
      <c r="K206"/>
    </row>
    <row r="207" spans="1:11" s="14" customFormat="1" ht="18.75">
      <c r="A207"/>
      <c r="C207" s="42"/>
      <c r="D207" s="42"/>
      <c r="F207"/>
      <c r="G207"/>
      <c r="H207"/>
      <c r="I207"/>
      <c r="J207"/>
      <c r="K207"/>
    </row>
    <row r="208" spans="1:11" s="14" customFormat="1" ht="18.75">
      <c r="A208"/>
      <c r="C208" s="42"/>
      <c r="D208" s="42"/>
      <c r="F208"/>
      <c r="G208"/>
      <c r="H208"/>
      <c r="I208"/>
      <c r="J208"/>
      <c r="K208"/>
    </row>
    <row r="209" spans="1:11" s="14" customFormat="1" ht="18.75">
      <c r="A209"/>
      <c r="C209" s="42"/>
      <c r="D209" s="42"/>
      <c r="F209"/>
      <c r="G209"/>
      <c r="H209"/>
      <c r="I209"/>
      <c r="J209"/>
      <c r="K209"/>
    </row>
    <row r="210" spans="1:11" s="14" customFormat="1" ht="18.75">
      <c r="A210"/>
      <c r="C210" s="42"/>
      <c r="D210" s="42"/>
      <c r="F210"/>
      <c r="G210"/>
      <c r="H210"/>
      <c r="I210"/>
      <c r="J210"/>
      <c r="K210"/>
    </row>
    <row r="211" spans="1:11" s="14" customFormat="1" ht="18.75">
      <c r="A211"/>
      <c r="C211" s="42"/>
      <c r="D211" s="42"/>
      <c r="F211"/>
      <c r="G211"/>
      <c r="H211"/>
      <c r="I211"/>
      <c r="J211"/>
      <c r="K211"/>
    </row>
    <row r="212" spans="1:11" s="14" customFormat="1" ht="18.75">
      <c r="A212"/>
      <c r="C212" s="42"/>
      <c r="D212" s="42"/>
      <c r="F212"/>
      <c r="G212"/>
      <c r="H212"/>
      <c r="I212"/>
      <c r="J212"/>
      <c r="K212"/>
    </row>
    <row r="213" spans="1:11" s="14" customFormat="1" ht="18.75">
      <c r="A213"/>
      <c r="C213" s="42"/>
      <c r="D213" s="42"/>
      <c r="F213"/>
      <c r="G213"/>
      <c r="H213"/>
      <c r="I213"/>
      <c r="J213"/>
      <c r="K213"/>
    </row>
    <row r="214" spans="1:11" s="14" customFormat="1" ht="18.75">
      <c r="A214"/>
      <c r="C214" s="42"/>
      <c r="D214" s="42"/>
      <c r="F214"/>
      <c r="G214"/>
      <c r="H214"/>
      <c r="I214"/>
      <c r="J214"/>
      <c r="K214"/>
    </row>
    <row r="215" spans="1:11" s="14" customFormat="1" ht="18.75">
      <c r="A215"/>
      <c r="C215" s="42"/>
      <c r="D215" s="42"/>
      <c r="F215"/>
      <c r="G215"/>
      <c r="H215"/>
      <c r="I215"/>
      <c r="J215"/>
      <c r="K215"/>
    </row>
    <row r="216" spans="1:11" s="14" customFormat="1" ht="18.75">
      <c r="A216"/>
      <c r="C216" s="42"/>
      <c r="D216" s="42"/>
      <c r="F216"/>
      <c r="G216"/>
      <c r="H216"/>
      <c r="I216"/>
      <c r="J216"/>
      <c r="K216"/>
    </row>
    <row r="217" spans="1:11" s="14" customFormat="1" ht="18.75">
      <c r="A217"/>
      <c r="C217" s="42"/>
      <c r="D217" s="42"/>
      <c r="F217"/>
      <c r="G217"/>
      <c r="H217"/>
      <c r="I217"/>
      <c r="J217"/>
      <c r="K217"/>
    </row>
    <row r="218" spans="1:11" s="14" customFormat="1" ht="18.75">
      <c r="A218"/>
      <c r="C218" s="42"/>
      <c r="D218" s="42"/>
      <c r="F218"/>
      <c r="G218"/>
      <c r="H218"/>
      <c r="I218"/>
      <c r="J218"/>
      <c r="K218"/>
    </row>
    <row r="219" spans="1:11" s="14" customFormat="1" ht="18.75">
      <c r="A219"/>
      <c r="C219" s="42"/>
      <c r="D219" s="42"/>
      <c r="F219"/>
      <c r="G219"/>
      <c r="H219"/>
      <c r="I219"/>
      <c r="J219"/>
      <c r="K219"/>
    </row>
    <row r="220" spans="1:11" s="14" customFormat="1" ht="18.75">
      <c r="A220"/>
      <c r="C220" s="42"/>
      <c r="D220" s="42"/>
      <c r="F220"/>
      <c r="G220"/>
      <c r="H220"/>
      <c r="I220"/>
      <c r="J220"/>
      <c r="K220"/>
    </row>
    <row r="221" spans="1:11" s="14" customFormat="1" ht="18.75">
      <c r="A221"/>
      <c r="C221" s="42"/>
      <c r="D221" s="42"/>
      <c r="F221"/>
      <c r="G221"/>
      <c r="H221"/>
      <c r="I221"/>
      <c r="J221"/>
      <c r="K221"/>
    </row>
    <row r="222" spans="1:11" s="14" customFormat="1" ht="18.75">
      <c r="A222"/>
      <c r="C222" s="42"/>
      <c r="D222" s="42"/>
      <c r="F222"/>
      <c r="G222"/>
      <c r="H222"/>
      <c r="I222"/>
      <c r="J222"/>
      <c r="K222"/>
    </row>
    <row r="223" spans="1:11" s="14" customFormat="1" ht="18.75">
      <c r="A223"/>
      <c r="C223" s="42"/>
      <c r="D223" s="42"/>
      <c r="F223"/>
      <c r="G223"/>
      <c r="H223"/>
      <c r="I223"/>
      <c r="J223"/>
      <c r="K223"/>
    </row>
    <row r="224" spans="1:11" s="14" customFormat="1" ht="18.75">
      <c r="A224"/>
      <c r="C224" s="42"/>
      <c r="D224" s="42"/>
      <c r="F224"/>
      <c r="G224"/>
      <c r="H224"/>
      <c r="I224"/>
      <c r="J224"/>
      <c r="K224"/>
    </row>
    <row r="225" spans="1:11" s="14" customFormat="1" ht="18.75">
      <c r="A225"/>
      <c r="C225" s="42"/>
      <c r="D225" s="42"/>
      <c r="F225"/>
      <c r="G225"/>
      <c r="H225"/>
      <c r="I225"/>
      <c r="J225"/>
      <c r="K225"/>
    </row>
    <row r="226" spans="1:11" s="14" customFormat="1" ht="18.75">
      <c r="A226"/>
      <c r="C226" s="42"/>
      <c r="D226" s="42"/>
      <c r="F226"/>
      <c r="G226"/>
      <c r="H226"/>
      <c r="I226"/>
      <c r="J226"/>
      <c r="K226"/>
    </row>
    <row r="227" spans="1:11" s="14" customFormat="1" ht="18.75">
      <c r="A227"/>
      <c r="C227" s="42"/>
      <c r="D227" s="42"/>
      <c r="F227"/>
      <c r="G227"/>
      <c r="H227"/>
      <c r="I227"/>
      <c r="J227"/>
      <c r="K227"/>
    </row>
    <row r="228" spans="1:11" s="14" customFormat="1" ht="18.75">
      <c r="A228"/>
      <c r="C228" s="42"/>
      <c r="D228" s="42"/>
      <c r="F228"/>
      <c r="G228"/>
      <c r="H228"/>
      <c r="I228"/>
      <c r="J228"/>
      <c r="K228"/>
    </row>
    <row r="229" spans="1:11" s="14" customFormat="1" ht="18.75">
      <c r="A229"/>
      <c r="C229" s="42"/>
      <c r="D229" s="42"/>
      <c r="F229"/>
      <c r="G229"/>
      <c r="H229"/>
      <c r="I229"/>
      <c r="J229"/>
      <c r="K229"/>
    </row>
    <row r="230" spans="1:11" s="14" customFormat="1" ht="18.75">
      <c r="A230"/>
      <c r="C230" s="42"/>
      <c r="D230" s="42"/>
      <c r="F230"/>
      <c r="G230"/>
      <c r="H230"/>
      <c r="I230"/>
      <c r="J230"/>
      <c r="K230"/>
    </row>
    <row r="231" spans="1:11" s="14" customFormat="1" ht="18.75">
      <c r="A231"/>
      <c r="C231" s="42"/>
      <c r="D231" s="42"/>
      <c r="F231"/>
      <c r="G231"/>
      <c r="H231"/>
      <c r="I231"/>
      <c r="J231"/>
      <c r="K231"/>
    </row>
    <row r="232" spans="1:11" s="14" customFormat="1" ht="18.75">
      <c r="A232"/>
      <c r="C232" s="42"/>
      <c r="D232" s="42"/>
      <c r="F232"/>
      <c r="G232"/>
      <c r="H232"/>
      <c r="I232"/>
      <c r="J232"/>
      <c r="K232"/>
    </row>
    <row r="233" spans="1:11" s="14" customFormat="1" ht="18.75">
      <c r="A233"/>
      <c r="C233" s="42"/>
      <c r="D233" s="42"/>
      <c r="F233"/>
      <c r="G233"/>
      <c r="H233"/>
      <c r="I233"/>
      <c r="J233"/>
      <c r="K233"/>
    </row>
    <row r="234" spans="1:11" s="14" customFormat="1" ht="18.75">
      <c r="A234"/>
      <c r="C234" s="42"/>
      <c r="D234" s="42"/>
      <c r="F234"/>
      <c r="G234"/>
      <c r="H234"/>
      <c r="I234"/>
      <c r="J234"/>
      <c r="K234"/>
    </row>
    <row r="235" spans="1:11" s="14" customFormat="1" ht="18.75">
      <c r="A235"/>
      <c r="C235" s="42"/>
      <c r="D235" s="42"/>
      <c r="F235"/>
      <c r="G235"/>
      <c r="H235"/>
      <c r="I235"/>
      <c r="J235"/>
      <c r="K235"/>
    </row>
    <row r="236" spans="1:11" s="14" customFormat="1" ht="18.75">
      <c r="A236"/>
      <c r="C236" s="42"/>
      <c r="D236" s="42"/>
      <c r="F236"/>
      <c r="G236"/>
      <c r="H236"/>
      <c r="I236"/>
      <c r="J236"/>
      <c r="K236"/>
    </row>
    <row r="237" spans="1:11" s="14" customFormat="1" ht="18.75">
      <c r="A237"/>
      <c r="C237" s="42"/>
      <c r="D237" s="42"/>
      <c r="F237"/>
      <c r="G237"/>
      <c r="H237"/>
      <c r="I237"/>
      <c r="J237"/>
      <c r="K237"/>
    </row>
    <row r="238" spans="1:11" s="14" customFormat="1" ht="18.75">
      <c r="A238"/>
      <c r="C238" s="42"/>
      <c r="D238" s="42"/>
      <c r="F238"/>
      <c r="G238"/>
      <c r="H238"/>
      <c r="I238"/>
      <c r="J238"/>
      <c r="K238"/>
    </row>
    <row r="239" spans="1:11" s="14" customFormat="1" ht="18.75">
      <c r="A239"/>
      <c r="C239" s="42"/>
      <c r="D239" s="42"/>
      <c r="F239"/>
      <c r="G239"/>
      <c r="H239"/>
      <c r="I239"/>
      <c r="J239"/>
      <c r="K239"/>
    </row>
    <row r="240" spans="1:11" s="14" customFormat="1" ht="18.75">
      <c r="A240"/>
      <c r="C240" s="42"/>
      <c r="D240" s="42"/>
      <c r="F240"/>
      <c r="G240"/>
      <c r="H240"/>
      <c r="I240"/>
      <c r="J240"/>
      <c r="K240"/>
    </row>
    <row r="241" spans="1:11" s="14" customFormat="1" ht="18.75">
      <c r="A241"/>
      <c r="C241" s="42"/>
      <c r="D241" s="42"/>
      <c r="F241"/>
      <c r="G241"/>
      <c r="H241"/>
      <c r="I241"/>
      <c r="J241"/>
      <c r="K241"/>
    </row>
    <row r="242" spans="1:11" s="14" customFormat="1" ht="18.75">
      <c r="A242"/>
      <c r="C242" s="42"/>
      <c r="D242" s="42"/>
      <c r="F242"/>
      <c r="G242"/>
      <c r="H242"/>
      <c r="I242"/>
      <c r="J242"/>
      <c r="K242"/>
    </row>
    <row r="243" spans="1:11" s="14" customFormat="1" ht="18.75">
      <c r="A243"/>
      <c r="C243" s="42"/>
      <c r="D243" s="42"/>
      <c r="F243"/>
      <c r="G243"/>
      <c r="H243"/>
      <c r="I243"/>
      <c r="J243"/>
      <c r="K243"/>
    </row>
    <row r="244" spans="1:11" s="14" customFormat="1" ht="18.75">
      <c r="A244"/>
      <c r="C244" s="42"/>
      <c r="D244" s="42"/>
      <c r="F244"/>
      <c r="G244"/>
      <c r="H244"/>
      <c r="I244"/>
      <c r="J244"/>
      <c r="K244"/>
    </row>
    <row r="245" spans="1:11" s="14" customFormat="1" ht="18.75">
      <c r="A245"/>
      <c r="C245" s="42"/>
      <c r="D245" s="42"/>
      <c r="F245"/>
      <c r="G245"/>
      <c r="H245"/>
      <c r="I245"/>
      <c r="J245"/>
      <c r="K245"/>
    </row>
    <row r="246" spans="1:11" s="14" customFormat="1" ht="18.75">
      <c r="A246"/>
      <c r="C246" s="42"/>
      <c r="D246" s="42"/>
      <c r="F246"/>
      <c r="G246"/>
      <c r="H246"/>
      <c r="I246"/>
      <c r="J246"/>
      <c r="K246"/>
    </row>
    <row r="247" spans="1:11" s="14" customFormat="1" ht="18.75">
      <c r="A247"/>
      <c r="C247" s="42"/>
      <c r="D247" s="42"/>
      <c r="F247"/>
      <c r="G247"/>
      <c r="H247"/>
      <c r="I247"/>
      <c r="J247"/>
      <c r="K247"/>
    </row>
    <row r="248" spans="1:11" s="14" customFormat="1" ht="18.75">
      <c r="A248"/>
      <c r="C248" s="42"/>
      <c r="D248" s="42"/>
      <c r="F248"/>
      <c r="G248"/>
      <c r="H248"/>
      <c r="I248"/>
      <c r="J248"/>
      <c r="K248"/>
    </row>
    <row r="249" spans="1:11" s="14" customFormat="1" ht="18.75">
      <c r="A249"/>
      <c r="C249" s="42"/>
      <c r="D249" s="42"/>
      <c r="F249"/>
      <c r="G249"/>
      <c r="H249"/>
      <c r="I249"/>
      <c r="J249"/>
      <c r="K249"/>
    </row>
    <row r="250" spans="1:11" s="14" customFormat="1" ht="18.75">
      <c r="A250"/>
      <c r="C250" s="42"/>
      <c r="D250" s="42"/>
      <c r="F250"/>
      <c r="G250"/>
      <c r="H250"/>
      <c r="I250"/>
      <c r="J250"/>
      <c r="K250"/>
    </row>
    <row r="251" spans="1:11" s="14" customFormat="1" ht="18.75">
      <c r="A251"/>
      <c r="C251" s="42"/>
      <c r="D251" s="42"/>
      <c r="F251"/>
      <c r="G251"/>
      <c r="H251"/>
      <c r="I251"/>
      <c r="J251"/>
      <c r="K251"/>
    </row>
    <row r="252" spans="1:11" s="14" customFormat="1" ht="18.75">
      <c r="A252"/>
      <c r="C252" s="42"/>
      <c r="D252" s="42"/>
      <c r="F252"/>
      <c r="G252"/>
      <c r="H252"/>
      <c r="I252"/>
      <c r="J252"/>
      <c r="K252"/>
    </row>
    <row r="253" spans="1:11" s="14" customFormat="1" ht="18.75">
      <c r="A253"/>
      <c r="C253" s="42"/>
      <c r="D253" s="42"/>
      <c r="F253"/>
      <c r="G253"/>
      <c r="H253"/>
      <c r="I253"/>
      <c r="J253"/>
      <c r="K253"/>
    </row>
    <row r="254" spans="1:11" s="14" customFormat="1" ht="18.75">
      <c r="A254"/>
      <c r="C254" s="42"/>
      <c r="D254" s="42"/>
      <c r="F254"/>
      <c r="G254"/>
      <c r="H254"/>
      <c r="I254"/>
      <c r="J254"/>
      <c r="K254"/>
    </row>
    <row r="255" spans="1:11" s="14" customFormat="1" ht="18.75">
      <c r="A255"/>
      <c r="C255" s="42"/>
      <c r="D255" s="42"/>
      <c r="F255"/>
      <c r="G255"/>
      <c r="H255"/>
      <c r="I255"/>
      <c r="J255"/>
      <c r="K255"/>
    </row>
    <row r="256" spans="1:11" s="14" customFormat="1" ht="18.75">
      <c r="A256"/>
      <c r="C256" s="42"/>
      <c r="D256" s="42"/>
      <c r="F256"/>
      <c r="G256"/>
      <c r="H256"/>
      <c r="I256"/>
      <c r="J256"/>
      <c r="K256"/>
    </row>
    <row r="257" spans="1:11" s="14" customFormat="1" ht="18.75">
      <c r="A257"/>
      <c r="C257" s="42"/>
      <c r="D257" s="42"/>
      <c r="F257"/>
      <c r="G257"/>
      <c r="H257"/>
      <c r="I257"/>
      <c r="J257"/>
      <c r="K257"/>
    </row>
    <row r="258" spans="1:11" s="14" customFormat="1" ht="18.75">
      <c r="A258"/>
      <c r="C258" s="42"/>
      <c r="D258" s="42"/>
      <c r="F258"/>
      <c r="G258"/>
      <c r="H258"/>
      <c r="I258"/>
      <c r="J258"/>
      <c r="K258"/>
    </row>
    <row r="259" spans="1:11" s="14" customFormat="1" ht="18.75">
      <c r="A259"/>
      <c r="C259" s="42"/>
      <c r="D259" s="42"/>
      <c r="F259"/>
      <c r="G259"/>
      <c r="H259"/>
      <c r="I259"/>
      <c r="J259"/>
      <c r="K259"/>
    </row>
    <row r="260" spans="1:11" s="14" customFormat="1" ht="18.75">
      <c r="A260"/>
      <c r="C260" s="42"/>
      <c r="D260" s="42"/>
      <c r="F260"/>
      <c r="G260"/>
      <c r="H260"/>
      <c r="I260"/>
      <c r="J260"/>
      <c r="K260"/>
    </row>
    <row r="261" spans="1:11" s="14" customFormat="1" ht="18.75">
      <c r="A261"/>
      <c r="C261" s="42"/>
      <c r="D261" s="42"/>
      <c r="F261"/>
      <c r="G261"/>
      <c r="H261"/>
      <c r="I261"/>
      <c r="J261"/>
      <c r="K261"/>
    </row>
    <row r="262" spans="1:11" s="14" customFormat="1" ht="18.75">
      <c r="A262"/>
      <c r="C262" s="42"/>
      <c r="D262" s="42"/>
      <c r="F262"/>
      <c r="G262"/>
      <c r="H262"/>
      <c r="I262"/>
      <c r="J262"/>
      <c r="K262"/>
    </row>
    <row r="263" spans="1:11" s="14" customFormat="1" ht="18.75">
      <c r="A263"/>
      <c r="C263" s="42"/>
      <c r="D263" s="42"/>
      <c r="F263"/>
      <c r="G263"/>
      <c r="H263"/>
      <c r="I263"/>
      <c r="J263"/>
      <c r="K263"/>
    </row>
    <row r="264" spans="1:11" s="14" customFormat="1" ht="18.75">
      <c r="A264"/>
      <c r="C264" s="42"/>
      <c r="D264" s="42"/>
      <c r="F264"/>
      <c r="G264"/>
      <c r="H264"/>
      <c r="I264"/>
      <c r="J264"/>
      <c r="K264"/>
    </row>
    <row r="265" spans="1:11" s="14" customFormat="1" ht="18.75">
      <c r="A265"/>
      <c r="C265" s="42"/>
      <c r="D265" s="42"/>
      <c r="F265"/>
      <c r="G265"/>
      <c r="H265"/>
      <c r="I265"/>
      <c r="J265"/>
      <c r="K265"/>
    </row>
    <row r="266" spans="1:11" s="14" customFormat="1" ht="18.75">
      <c r="A266"/>
      <c r="C266" s="42"/>
      <c r="D266" s="42"/>
      <c r="F266"/>
      <c r="G266"/>
      <c r="H266"/>
      <c r="I266"/>
      <c r="J266"/>
      <c r="K266"/>
    </row>
    <row r="267" spans="1:11" s="14" customFormat="1" ht="18.75">
      <c r="A267"/>
      <c r="C267" s="42"/>
      <c r="D267" s="42"/>
      <c r="F267"/>
      <c r="G267"/>
      <c r="H267"/>
      <c r="I267"/>
      <c r="J267"/>
      <c r="K267"/>
    </row>
    <row r="268" spans="1:11" s="14" customFormat="1" ht="18.75">
      <c r="A268"/>
      <c r="C268" s="42"/>
      <c r="D268" s="42"/>
      <c r="F268"/>
      <c r="G268"/>
      <c r="H268"/>
      <c r="I268"/>
      <c r="J268"/>
      <c r="K268"/>
    </row>
    <row r="269" spans="1:11" s="14" customFormat="1" ht="18.75">
      <c r="A269"/>
      <c r="C269" s="42"/>
      <c r="D269" s="42"/>
      <c r="F269"/>
      <c r="G269"/>
      <c r="H269"/>
      <c r="I269"/>
      <c r="J269"/>
      <c r="K269"/>
    </row>
    <row r="270" spans="1:11" s="14" customFormat="1" ht="18.75">
      <c r="A270"/>
      <c r="C270" s="42"/>
      <c r="D270" s="42"/>
      <c r="F270"/>
      <c r="G270"/>
      <c r="H270"/>
      <c r="I270"/>
      <c r="J270"/>
      <c r="K270"/>
    </row>
    <row r="271" spans="1:11" s="14" customFormat="1" ht="18.75">
      <c r="A271"/>
      <c r="C271" s="42"/>
      <c r="D271" s="42"/>
      <c r="F271"/>
      <c r="G271"/>
      <c r="H271"/>
      <c r="I271"/>
      <c r="J271"/>
      <c r="K271"/>
    </row>
    <row r="272" spans="1:11" s="14" customFormat="1" ht="18.75">
      <c r="A272"/>
      <c r="C272" s="42"/>
      <c r="D272" s="42"/>
      <c r="F272"/>
      <c r="G272"/>
      <c r="H272"/>
      <c r="I272"/>
      <c r="J272"/>
      <c r="K272"/>
    </row>
    <row r="273" spans="1:11" s="14" customFormat="1" ht="18.75">
      <c r="A273"/>
      <c r="C273" s="42"/>
      <c r="D273" s="42"/>
      <c r="F273"/>
      <c r="G273"/>
      <c r="H273"/>
      <c r="I273"/>
      <c r="J273"/>
      <c r="K273"/>
    </row>
    <row r="274" spans="1:11" s="14" customFormat="1" ht="18.75">
      <c r="A274"/>
      <c r="C274" s="42"/>
      <c r="D274" s="42"/>
      <c r="F274"/>
      <c r="G274"/>
      <c r="H274"/>
      <c r="I274"/>
      <c r="J274"/>
      <c r="K274"/>
    </row>
    <row r="275" spans="1:11" s="14" customFormat="1" ht="18.75">
      <c r="A275"/>
      <c r="C275" s="42"/>
      <c r="D275" s="42"/>
      <c r="F275"/>
      <c r="G275"/>
      <c r="H275"/>
      <c r="I275"/>
      <c r="J275"/>
      <c r="K275"/>
    </row>
    <row r="276" spans="1:11" s="14" customFormat="1" ht="18.75">
      <c r="A276"/>
      <c r="C276" s="42"/>
      <c r="D276" s="42"/>
      <c r="F276"/>
      <c r="G276"/>
      <c r="H276"/>
      <c r="I276"/>
      <c r="J276"/>
      <c r="K276"/>
    </row>
    <row r="277" spans="1:11" s="14" customFormat="1" ht="18.75">
      <c r="A277"/>
      <c r="C277" s="42"/>
      <c r="D277" s="42"/>
      <c r="F277"/>
      <c r="G277"/>
      <c r="H277"/>
      <c r="I277"/>
      <c r="J277"/>
      <c r="K277"/>
    </row>
    <row r="278" spans="1:11" s="14" customFormat="1" ht="18.75">
      <c r="A278"/>
      <c r="C278" s="42"/>
      <c r="D278" s="42"/>
      <c r="F278"/>
      <c r="G278"/>
      <c r="H278"/>
      <c r="I278"/>
      <c r="J278"/>
      <c r="K278"/>
    </row>
    <row r="279" spans="1:11" s="14" customFormat="1" ht="18.75">
      <c r="A279"/>
      <c r="C279" s="42"/>
      <c r="D279" s="42"/>
      <c r="F279"/>
      <c r="G279"/>
      <c r="H279"/>
      <c r="I279"/>
      <c r="J279"/>
      <c r="K279"/>
    </row>
    <row r="280" spans="1:11" s="14" customFormat="1" ht="18.75">
      <c r="A280"/>
      <c r="C280" s="42"/>
      <c r="D280" s="42"/>
      <c r="F280"/>
      <c r="G280"/>
      <c r="H280"/>
      <c r="I280"/>
      <c r="J280"/>
      <c r="K280"/>
    </row>
    <row r="281" spans="1:11" s="14" customFormat="1" ht="18.75">
      <c r="A281"/>
      <c r="C281" s="42"/>
      <c r="D281" s="42"/>
      <c r="F281"/>
      <c r="G281"/>
      <c r="H281"/>
      <c r="I281"/>
      <c r="J281"/>
      <c r="K281"/>
    </row>
    <row r="282" spans="1:11" s="14" customFormat="1" ht="18.75">
      <c r="A282"/>
      <c r="C282" s="42"/>
      <c r="D282" s="42"/>
      <c r="F282"/>
      <c r="G282"/>
      <c r="H282"/>
      <c r="I282"/>
      <c r="J282"/>
      <c r="K282"/>
    </row>
    <row r="283" spans="1:11" s="14" customFormat="1" ht="18.75">
      <c r="A283"/>
      <c r="C283" s="42"/>
      <c r="D283" s="42"/>
      <c r="F283"/>
      <c r="G283"/>
      <c r="H283"/>
      <c r="I283"/>
      <c r="J283"/>
      <c r="K283"/>
    </row>
    <row r="284" spans="1:11" s="14" customFormat="1" ht="18.75">
      <c r="A284"/>
      <c r="C284" s="42"/>
      <c r="D284" s="42"/>
      <c r="F284"/>
      <c r="G284"/>
      <c r="H284"/>
      <c r="I284"/>
      <c r="J284"/>
      <c r="K284"/>
    </row>
    <row r="285" spans="1:11" s="14" customFormat="1" ht="18.75">
      <c r="A285"/>
      <c r="C285" s="42"/>
      <c r="D285" s="42"/>
      <c r="F285"/>
      <c r="G285"/>
      <c r="H285"/>
      <c r="I285"/>
      <c r="J285"/>
      <c r="K285"/>
    </row>
    <row r="286" spans="1:11" s="14" customFormat="1" ht="18.75">
      <c r="A286"/>
      <c r="C286" s="42"/>
      <c r="D286" s="42"/>
      <c r="F286"/>
      <c r="G286"/>
      <c r="H286"/>
      <c r="I286"/>
      <c r="J286"/>
      <c r="K286"/>
    </row>
    <row r="287" spans="1:11" s="14" customFormat="1" ht="18.75">
      <c r="A287"/>
      <c r="C287" s="42"/>
      <c r="D287" s="42"/>
      <c r="F287"/>
      <c r="G287"/>
      <c r="H287"/>
      <c r="I287"/>
      <c r="J287"/>
      <c r="K287"/>
    </row>
    <row r="288" spans="1:11" s="14" customFormat="1" ht="18.75">
      <c r="A288"/>
      <c r="C288" s="42"/>
      <c r="D288" s="42"/>
      <c r="F288"/>
      <c r="G288"/>
      <c r="H288"/>
      <c r="I288"/>
      <c r="J288"/>
      <c r="K288"/>
    </row>
    <row r="289" spans="1:11" s="14" customFormat="1" ht="18.75">
      <c r="A289"/>
      <c r="C289" s="42"/>
      <c r="D289" s="42"/>
      <c r="F289"/>
      <c r="G289"/>
      <c r="H289"/>
      <c r="I289"/>
      <c r="J289"/>
      <c r="K289"/>
    </row>
    <row r="290" spans="1:11" s="14" customFormat="1" ht="18.75">
      <c r="A290"/>
      <c r="C290" s="42"/>
      <c r="D290" s="42"/>
      <c r="F290"/>
      <c r="G290"/>
      <c r="H290"/>
      <c r="I290"/>
      <c r="J290"/>
      <c r="K290"/>
    </row>
    <row r="291" spans="1:11" s="14" customFormat="1" ht="18.75">
      <c r="A291"/>
      <c r="C291" s="42"/>
      <c r="D291" s="42"/>
      <c r="F291"/>
      <c r="G291"/>
      <c r="H291"/>
      <c r="I291"/>
      <c r="J291"/>
      <c r="K291"/>
    </row>
    <row r="292" spans="1:11" s="14" customFormat="1" ht="18.75">
      <c r="A292"/>
      <c r="C292" s="42"/>
      <c r="D292" s="42"/>
      <c r="F292"/>
      <c r="G292"/>
      <c r="H292"/>
      <c r="I292"/>
      <c r="J292"/>
      <c r="K292"/>
    </row>
    <row r="293" spans="1:11" s="14" customFormat="1" ht="18.75">
      <c r="A293"/>
      <c r="C293" s="42"/>
      <c r="D293" s="42"/>
      <c r="F293"/>
      <c r="G293"/>
      <c r="H293"/>
      <c r="I293"/>
      <c r="J293"/>
      <c r="K293"/>
    </row>
    <row r="294" spans="1:11" s="14" customFormat="1" ht="18.75">
      <c r="A294"/>
      <c r="C294" s="42"/>
      <c r="D294" s="42"/>
      <c r="F294"/>
      <c r="G294"/>
      <c r="H294"/>
      <c r="I294"/>
      <c r="J294"/>
      <c r="K294"/>
    </row>
    <row r="295" spans="1:11" s="14" customFormat="1" ht="18.75">
      <c r="A295"/>
      <c r="C295" s="42"/>
      <c r="D295" s="42"/>
      <c r="F295"/>
      <c r="G295"/>
      <c r="H295"/>
      <c r="I295"/>
      <c r="J295"/>
      <c r="K295"/>
    </row>
    <row r="296" spans="1:11" s="14" customFormat="1" ht="18.75">
      <c r="A296"/>
      <c r="C296" s="42"/>
      <c r="D296" s="42"/>
      <c r="F296"/>
      <c r="G296"/>
      <c r="H296"/>
      <c r="I296"/>
      <c r="J296"/>
      <c r="K296"/>
    </row>
    <row r="297" spans="1:11" s="14" customFormat="1" ht="18.75">
      <c r="A297"/>
      <c r="C297" s="42"/>
      <c r="D297" s="42"/>
      <c r="F297"/>
      <c r="G297"/>
      <c r="H297"/>
      <c r="I297"/>
      <c r="J297"/>
      <c r="K297"/>
    </row>
    <row r="298" spans="1:11" s="14" customFormat="1" ht="18.75">
      <c r="A298"/>
      <c r="C298" s="42"/>
      <c r="D298" s="42"/>
      <c r="F298"/>
      <c r="G298"/>
      <c r="H298"/>
      <c r="I298"/>
      <c r="J298"/>
      <c r="K298"/>
    </row>
    <row r="299" spans="1:11" s="14" customFormat="1" ht="18.75">
      <c r="A299"/>
      <c r="C299" s="42"/>
      <c r="D299" s="42"/>
      <c r="F299"/>
      <c r="G299"/>
      <c r="H299"/>
      <c r="I299"/>
      <c r="J299"/>
      <c r="K299"/>
    </row>
    <row r="300" spans="1:11" s="14" customFormat="1" ht="18.75">
      <c r="A300"/>
      <c r="C300" s="42"/>
      <c r="D300" s="42"/>
      <c r="F300"/>
      <c r="G300"/>
      <c r="H300"/>
      <c r="I300"/>
      <c r="J300"/>
      <c r="K300"/>
    </row>
    <row r="301" spans="1:11" s="14" customFormat="1" ht="18.75">
      <c r="A301"/>
      <c r="C301" s="42"/>
      <c r="D301" s="42"/>
      <c r="F301"/>
      <c r="G301"/>
      <c r="H301"/>
      <c r="I301"/>
      <c r="J301"/>
      <c r="K301"/>
    </row>
    <row r="302" spans="1:11" s="14" customFormat="1" ht="18.75">
      <c r="A302"/>
      <c r="C302" s="42"/>
      <c r="D302" s="42"/>
      <c r="F302"/>
      <c r="G302"/>
      <c r="H302"/>
      <c r="I302"/>
      <c r="J302"/>
      <c r="K302"/>
    </row>
    <row r="303" spans="1:11" s="14" customFormat="1" ht="18.75">
      <c r="A303"/>
      <c r="C303" s="42"/>
      <c r="D303" s="42"/>
      <c r="F303"/>
      <c r="G303"/>
      <c r="H303"/>
      <c r="I303"/>
      <c r="J303"/>
      <c r="K303"/>
    </row>
    <row r="304" spans="1:11" s="14" customFormat="1" ht="18.75">
      <c r="A304"/>
      <c r="C304" s="42"/>
      <c r="D304" s="42"/>
      <c r="F304"/>
      <c r="G304"/>
      <c r="H304"/>
      <c r="I304"/>
      <c r="J304"/>
      <c r="K304"/>
    </row>
    <row r="305" spans="1:11" s="14" customFormat="1" ht="18.75">
      <c r="A305"/>
      <c r="C305" s="42"/>
      <c r="D305" s="42"/>
      <c r="F305"/>
      <c r="G305"/>
      <c r="H305"/>
      <c r="I305"/>
      <c r="J305"/>
      <c r="K305"/>
    </row>
    <row r="306" spans="1:11" s="14" customFormat="1" ht="18.75">
      <c r="A306"/>
      <c r="C306" s="42"/>
      <c r="D306" s="42"/>
      <c r="F306"/>
      <c r="G306"/>
      <c r="H306"/>
      <c r="I306"/>
      <c r="J306"/>
      <c r="K306"/>
    </row>
    <row r="307" spans="1:11" s="14" customFormat="1" ht="18.75">
      <c r="A307"/>
      <c r="C307" s="42"/>
      <c r="D307" s="42"/>
      <c r="F307"/>
      <c r="G307"/>
      <c r="H307"/>
      <c r="I307"/>
      <c r="J307"/>
      <c r="K307"/>
    </row>
    <row r="308" spans="1:11" s="14" customFormat="1" ht="18.75">
      <c r="A308"/>
      <c r="C308" s="42"/>
      <c r="D308" s="42"/>
      <c r="F308"/>
      <c r="G308"/>
      <c r="H308"/>
      <c r="I308"/>
      <c r="J308"/>
      <c r="K308"/>
    </row>
    <row r="309" spans="1:11" s="14" customFormat="1" ht="18.75">
      <c r="A309"/>
      <c r="C309" s="42"/>
      <c r="D309" s="42"/>
      <c r="F309"/>
      <c r="G309"/>
      <c r="H309"/>
      <c r="I309"/>
      <c r="J309"/>
      <c r="K309"/>
    </row>
    <row r="310" spans="1:11" s="14" customFormat="1" ht="18.75">
      <c r="A310"/>
      <c r="C310" s="42"/>
      <c r="D310" s="42"/>
      <c r="F310"/>
      <c r="G310"/>
      <c r="H310"/>
      <c r="I310"/>
      <c r="J310"/>
      <c r="K310"/>
    </row>
    <row r="311" spans="1:11" s="14" customFormat="1" ht="18.75">
      <c r="A311"/>
      <c r="C311" s="42"/>
      <c r="D311" s="42"/>
      <c r="F311"/>
      <c r="G311"/>
      <c r="H311"/>
      <c r="I311"/>
      <c r="J311"/>
      <c r="K311"/>
    </row>
    <row r="312" spans="1:11" s="14" customFormat="1" ht="18.75">
      <c r="A312"/>
      <c r="C312" s="42"/>
      <c r="D312" s="42"/>
      <c r="F312"/>
      <c r="G312"/>
      <c r="H312"/>
      <c r="I312"/>
      <c r="J312"/>
      <c r="K312"/>
    </row>
    <row r="313" spans="1:11" s="14" customFormat="1" ht="18.75">
      <c r="A313"/>
      <c r="C313" s="42"/>
      <c r="D313" s="42"/>
      <c r="F313"/>
      <c r="G313"/>
      <c r="H313"/>
      <c r="I313"/>
      <c r="J313"/>
      <c r="K313"/>
    </row>
    <row r="314" spans="1:11" s="14" customFormat="1" ht="18.75">
      <c r="A314"/>
      <c r="C314" s="42"/>
      <c r="D314" s="42"/>
      <c r="F314"/>
      <c r="G314"/>
      <c r="H314"/>
      <c r="I314"/>
      <c r="J314"/>
      <c r="K314"/>
    </row>
    <row r="315" spans="1:11" s="14" customFormat="1" ht="18.75">
      <c r="A315"/>
      <c r="C315" s="42"/>
      <c r="D315" s="42"/>
      <c r="F315"/>
      <c r="G315"/>
      <c r="H315"/>
      <c r="I315"/>
      <c r="J315"/>
      <c r="K315"/>
    </row>
    <row r="316" spans="1:11" s="14" customFormat="1" ht="18.75">
      <c r="A316"/>
      <c r="C316" s="42"/>
      <c r="D316" s="42"/>
      <c r="F316"/>
      <c r="G316"/>
      <c r="H316"/>
      <c r="I316"/>
      <c r="J316"/>
      <c r="K316"/>
    </row>
    <row r="317" spans="1:11" s="14" customFormat="1" ht="18.75">
      <c r="A317"/>
      <c r="C317" s="42"/>
      <c r="D317" s="42"/>
      <c r="F317"/>
      <c r="G317"/>
      <c r="H317"/>
      <c r="I317"/>
      <c r="J317"/>
      <c r="K317"/>
    </row>
    <row r="318" spans="1:11" s="14" customFormat="1" ht="18.75">
      <c r="A318"/>
      <c r="C318" s="42"/>
      <c r="D318" s="42"/>
      <c r="F318"/>
      <c r="G318"/>
      <c r="H318"/>
      <c r="I318"/>
      <c r="J318"/>
      <c r="K318"/>
    </row>
    <row r="319" spans="1:11" s="14" customFormat="1" ht="18.75">
      <c r="A319"/>
      <c r="C319" s="42"/>
      <c r="D319" s="42"/>
      <c r="F319"/>
      <c r="G319"/>
      <c r="H319"/>
      <c r="I319"/>
      <c r="J319"/>
      <c r="K319"/>
    </row>
    <row r="320" spans="1:11" s="14" customFormat="1" ht="18.75">
      <c r="A320"/>
      <c r="C320" s="42"/>
      <c r="D320" s="42"/>
      <c r="F320"/>
      <c r="G320"/>
      <c r="H320"/>
      <c r="I320"/>
      <c r="J320"/>
      <c r="K320"/>
    </row>
    <row r="321" spans="1:11" s="14" customFormat="1" ht="18.75">
      <c r="A321"/>
      <c r="C321" s="42"/>
      <c r="D321" s="42"/>
      <c r="F321"/>
      <c r="G321"/>
      <c r="H321"/>
      <c r="I321"/>
      <c r="J321"/>
      <c r="K321"/>
    </row>
    <row r="322" spans="1:11" s="14" customFormat="1" ht="18.75">
      <c r="A322"/>
      <c r="C322" s="42"/>
      <c r="D322" s="42"/>
      <c r="F322"/>
      <c r="G322"/>
      <c r="H322"/>
      <c r="I322"/>
      <c r="J322"/>
      <c r="K322"/>
    </row>
    <row r="323" spans="1:11" s="14" customFormat="1" ht="18.75">
      <c r="A323"/>
      <c r="C323" s="42"/>
      <c r="D323" s="42"/>
      <c r="F323"/>
      <c r="G323"/>
      <c r="H323"/>
      <c r="I323"/>
      <c r="J323"/>
      <c r="K323"/>
    </row>
    <row r="324" spans="1:11" s="14" customFormat="1" ht="18.75">
      <c r="A324"/>
      <c r="C324" s="42"/>
      <c r="D324" s="42"/>
      <c r="F324"/>
      <c r="G324"/>
      <c r="H324"/>
      <c r="I324"/>
      <c r="J324"/>
      <c r="K324"/>
    </row>
    <row r="325" spans="1:11" s="14" customFormat="1" ht="18.75">
      <c r="A325"/>
      <c r="C325" s="42"/>
      <c r="D325" s="42"/>
      <c r="F325"/>
      <c r="G325"/>
      <c r="H325"/>
      <c r="I325"/>
      <c r="J325"/>
      <c r="K325"/>
    </row>
    <row r="326" spans="1:11" s="14" customFormat="1" ht="18.75">
      <c r="A326"/>
      <c r="C326" s="42"/>
      <c r="D326" s="42"/>
      <c r="F326"/>
      <c r="G326"/>
      <c r="H326"/>
      <c r="I326"/>
      <c r="J326"/>
      <c r="K326"/>
    </row>
    <row r="327" spans="1:11" s="14" customFormat="1" ht="18.75">
      <c r="A327"/>
      <c r="C327" s="42"/>
      <c r="D327" s="42"/>
      <c r="F327"/>
      <c r="G327"/>
      <c r="H327"/>
      <c r="I327"/>
      <c r="J327"/>
      <c r="K327"/>
    </row>
    <row r="328" spans="1:11" s="14" customFormat="1" ht="18.75">
      <c r="A328"/>
      <c r="C328" s="42"/>
      <c r="D328" s="42"/>
      <c r="F328"/>
      <c r="G328"/>
      <c r="H328"/>
      <c r="I328"/>
      <c r="J328"/>
      <c r="K328"/>
    </row>
    <row r="329" spans="1:11" s="14" customFormat="1" ht="18.75">
      <c r="A329"/>
      <c r="C329" s="42"/>
      <c r="D329" s="42"/>
      <c r="F329"/>
      <c r="G329"/>
      <c r="H329"/>
      <c r="I329"/>
      <c r="J329"/>
      <c r="K329"/>
    </row>
    <row r="330" spans="1:11" s="14" customFormat="1" ht="18.75">
      <c r="A330"/>
      <c r="C330" s="42"/>
      <c r="D330" s="42"/>
      <c r="F330"/>
      <c r="G330"/>
      <c r="H330"/>
      <c r="I330"/>
      <c r="J330"/>
      <c r="K330"/>
    </row>
    <row r="331" spans="1:11" s="14" customFormat="1" ht="18.75">
      <c r="A331"/>
      <c r="C331" s="42"/>
      <c r="D331" s="42"/>
      <c r="F331"/>
      <c r="G331"/>
      <c r="H331"/>
      <c r="I331"/>
      <c r="J331"/>
      <c r="K331"/>
    </row>
    <row r="332" spans="1:11" s="14" customFormat="1" ht="18.75">
      <c r="A332"/>
      <c r="C332" s="42"/>
      <c r="D332" s="42"/>
      <c r="F332"/>
      <c r="G332"/>
      <c r="H332"/>
      <c r="I332"/>
      <c r="J332"/>
      <c r="K332"/>
    </row>
    <row r="333" spans="1:11" s="14" customFormat="1" ht="18.75">
      <c r="A333"/>
      <c r="C333" s="42"/>
      <c r="D333" s="42"/>
      <c r="F333"/>
      <c r="G333"/>
      <c r="H333"/>
      <c r="I333"/>
      <c r="J333"/>
      <c r="K333"/>
    </row>
    <row r="334" spans="1:11" s="14" customFormat="1" ht="18.75">
      <c r="A334"/>
      <c r="C334" s="42"/>
      <c r="D334" s="42"/>
      <c r="F334"/>
      <c r="G334"/>
      <c r="H334"/>
      <c r="I334"/>
      <c r="J334"/>
      <c r="K334"/>
    </row>
    <row r="335" spans="1:11" s="14" customFormat="1" ht="18.75">
      <c r="A335"/>
      <c r="C335" s="42"/>
      <c r="D335" s="42"/>
      <c r="F335"/>
      <c r="G335"/>
      <c r="H335"/>
      <c r="I335"/>
      <c r="J335"/>
      <c r="K335"/>
    </row>
    <row r="336" spans="1:11" s="14" customFormat="1" ht="18.75">
      <c r="A336"/>
      <c r="C336" s="42"/>
      <c r="D336" s="42"/>
      <c r="F336"/>
      <c r="G336"/>
      <c r="H336"/>
      <c r="I336"/>
      <c r="J336"/>
      <c r="K336"/>
    </row>
    <row r="337" spans="1:11" s="14" customFormat="1" ht="18.75">
      <c r="A337"/>
      <c r="C337" s="42"/>
      <c r="D337" s="42"/>
      <c r="F337"/>
      <c r="G337"/>
      <c r="H337"/>
      <c r="I337"/>
      <c r="J337"/>
      <c r="K337"/>
    </row>
    <row r="338" spans="1:11" s="14" customFormat="1" ht="18.75">
      <c r="A338"/>
      <c r="C338" s="42"/>
      <c r="D338" s="42"/>
      <c r="F338"/>
      <c r="G338"/>
      <c r="H338"/>
      <c r="I338"/>
      <c r="J338"/>
      <c r="K338"/>
    </row>
    <row r="339" spans="1:11" s="14" customFormat="1" ht="18.75">
      <c r="A339"/>
      <c r="C339" s="42"/>
      <c r="D339" s="42"/>
      <c r="F339"/>
      <c r="G339"/>
      <c r="H339"/>
      <c r="I339"/>
      <c r="J339"/>
      <c r="K339"/>
    </row>
    <row r="340" spans="1:11" s="14" customFormat="1" ht="18.75">
      <c r="A340"/>
      <c r="C340" s="42"/>
      <c r="D340" s="42"/>
      <c r="F340"/>
      <c r="G340"/>
      <c r="H340"/>
      <c r="I340"/>
      <c r="J340"/>
      <c r="K340"/>
    </row>
    <row r="341" spans="1:11" s="14" customFormat="1" ht="18.75">
      <c r="A341"/>
      <c r="C341" s="42"/>
      <c r="D341" s="42"/>
      <c r="F341"/>
      <c r="G341"/>
      <c r="H341"/>
      <c r="I341"/>
      <c r="J341"/>
      <c r="K341"/>
    </row>
    <row r="342" spans="1:11" s="14" customFormat="1" ht="18.75">
      <c r="A342"/>
      <c r="C342" s="42"/>
      <c r="D342" s="42"/>
      <c r="F342"/>
      <c r="G342"/>
      <c r="H342"/>
      <c r="I342"/>
      <c r="J342"/>
      <c r="K342"/>
    </row>
    <row r="343" spans="1:11" s="14" customFormat="1" ht="18.75">
      <c r="A343"/>
      <c r="C343" s="42"/>
      <c r="D343" s="42"/>
      <c r="F343"/>
      <c r="G343"/>
      <c r="H343"/>
      <c r="I343"/>
      <c r="J343"/>
      <c r="K343"/>
    </row>
    <row r="344" spans="1:11" s="14" customFormat="1" ht="18.75">
      <c r="A344"/>
      <c r="C344" s="42"/>
      <c r="D344" s="42"/>
      <c r="F344"/>
      <c r="G344"/>
      <c r="H344"/>
      <c r="I344"/>
      <c r="J344"/>
      <c r="K344"/>
    </row>
    <row r="345" spans="1:11" s="14" customFormat="1" ht="18.75">
      <c r="A345"/>
      <c r="C345" s="42"/>
      <c r="D345" s="42"/>
      <c r="F345"/>
      <c r="G345"/>
      <c r="H345"/>
      <c r="I345"/>
      <c r="J345"/>
      <c r="K345"/>
    </row>
    <row r="346" spans="1:11" s="14" customFormat="1" ht="18.75">
      <c r="A346"/>
      <c r="C346" s="42"/>
      <c r="D346" s="42"/>
      <c r="F346"/>
      <c r="G346"/>
      <c r="H346"/>
      <c r="I346"/>
      <c r="J346"/>
      <c r="K346"/>
    </row>
    <row r="347" spans="1:11" s="14" customFormat="1" ht="18.75">
      <c r="A347"/>
      <c r="C347" s="42"/>
      <c r="D347" s="42"/>
      <c r="F347"/>
      <c r="G347"/>
      <c r="H347"/>
      <c r="I347"/>
      <c r="J347"/>
      <c r="K347"/>
    </row>
    <row r="348" spans="1:11" s="14" customFormat="1" ht="18.75">
      <c r="A348"/>
      <c r="C348" s="42"/>
      <c r="D348" s="42"/>
      <c r="F348"/>
      <c r="G348"/>
      <c r="H348"/>
      <c r="I348"/>
      <c r="J348"/>
      <c r="K348"/>
    </row>
    <row r="349" spans="1:11" s="14" customFormat="1" ht="18.75">
      <c r="A349"/>
      <c r="C349" s="42"/>
      <c r="D349" s="42"/>
      <c r="F349"/>
      <c r="G349"/>
      <c r="H349"/>
      <c r="I349"/>
      <c r="J349"/>
      <c r="K349"/>
    </row>
    <row r="350" spans="1:11" s="14" customFormat="1" ht="18.75">
      <c r="A350"/>
      <c r="C350" s="42"/>
      <c r="D350" s="42"/>
      <c r="F350"/>
      <c r="G350"/>
      <c r="H350"/>
      <c r="I350"/>
      <c r="J350"/>
      <c r="K350"/>
    </row>
    <row r="351" spans="1:11" s="14" customFormat="1" ht="18.75">
      <c r="A351"/>
      <c r="C351" s="42"/>
      <c r="D351" s="42"/>
      <c r="F351"/>
      <c r="G351"/>
      <c r="H351"/>
      <c r="I351"/>
      <c r="J351"/>
      <c r="K351"/>
    </row>
    <row r="352" spans="1:11" s="14" customFormat="1" ht="18.75">
      <c r="A352"/>
      <c r="C352" s="42"/>
      <c r="D352" s="42"/>
      <c r="F352"/>
      <c r="G352"/>
      <c r="H352"/>
      <c r="I352"/>
      <c r="J352"/>
      <c r="K352"/>
    </row>
    <row r="353" spans="1:11" s="14" customFormat="1" ht="18.75">
      <c r="A353"/>
      <c r="C353" s="42"/>
      <c r="D353" s="42"/>
      <c r="F353"/>
      <c r="G353"/>
      <c r="H353"/>
      <c r="I353"/>
      <c r="J353"/>
      <c r="K353"/>
    </row>
    <row r="354" spans="1:11" s="14" customFormat="1" ht="18.75">
      <c r="A354"/>
      <c r="C354" s="42"/>
      <c r="D354" s="42"/>
      <c r="F354"/>
      <c r="G354"/>
      <c r="H354"/>
      <c r="I354"/>
      <c r="J354"/>
      <c r="K354"/>
    </row>
    <row r="355" spans="1:11" s="14" customFormat="1" ht="18.75">
      <c r="A355"/>
      <c r="C355" s="42"/>
      <c r="D355" s="42"/>
      <c r="F355"/>
      <c r="G355"/>
      <c r="H355"/>
      <c r="I355"/>
      <c r="J355"/>
      <c r="K355"/>
    </row>
    <row r="356" spans="1:11" s="14" customFormat="1" ht="18.75">
      <c r="A356"/>
      <c r="C356" s="42"/>
      <c r="D356" s="42"/>
      <c r="F356"/>
      <c r="G356"/>
      <c r="H356"/>
      <c r="I356"/>
      <c r="J356"/>
      <c r="K356"/>
    </row>
    <row r="357" spans="1:11" s="14" customFormat="1" ht="18.75">
      <c r="A357"/>
      <c r="C357" s="42"/>
      <c r="D357" s="42"/>
      <c r="F357"/>
      <c r="G357"/>
      <c r="H357"/>
      <c r="I357"/>
      <c r="J357"/>
      <c r="K357"/>
    </row>
    <row r="358" spans="1:11" s="14" customFormat="1" ht="18.75">
      <c r="A358"/>
      <c r="C358" s="42"/>
      <c r="D358" s="42"/>
      <c r="F358"/>
      <c r="G358"/>
      <c r="H358"/>
      <c r="I358"/>
      <c r="J358"/>
      <c r="K358"/>
    </row>
    <row r="359" spans="1:11" s="14" customFormat="1" ht="18.75">
      <c r="A359"/>
      <c r="C359" s="42"/>
      <c r="D359" s="42"/>
      <c r="F359"/>
      <c r="G359"/>
      <c r="H359"/>
      <c r="I359"/>
      <c r="J359"/>
      <c r="K359"/>
    </row>
    <row r="360" spans="1:11" s="14" customFormat="1" ht="18.75">
      <c r="A360"/>
      <c r="C360" s="42"/>
      <c r="D360" s="42"/>
      <c r="F360"/>
      <c r="G360"/>
      <c r="H360"/>
      <c r="I360"/>
      <c r="J360"/>
      <c r="K360"/>
    </row>
    <row r="361" spans="1:11" s="14" customFormat="1" ht="18.75">
      <c r="A361"/>
      <c r="C361" s="42"/>
      <c r="D361" s="42"/>
      <c r="F361"/>
      <c r="G361"/>
      <c r="H361"/>
      <c r="I361"/>
      <c r="J361"/>
      <c r="K361"/>
    </row>
    <row r="362" spans="1:11" s="14" customFormat="1" ht="18.75">
      <c r="A362"/>
      <c r="C362" s="42"/>
      <c r="D362" s="42"/>
      <c r="F362"/>
      <c r="G362"/>
      <c r="H362"/>
      <c r="I362"/>
      <c r="J362"/>
      <c r="K362"/>
    </row>
    <row r="363" spans="1:11" s="14" customFormat="1" ht="18.75">
      <c r="A363"/>
      <c r="C363" s="42"/>
      <c r="D363" s="42"/>
      <c r="F363"/>
      <c r="G363"/>
      <c r="H363"/>
      <c r="I363"/>
      <c r="J363"/>
      <c r="K363"/>
    </row>
    <row r="364" spans="1:11" s="14" customFormat="1" ht="18.75">
      <c r="A364"/>
      <c r="C364" s="42"/>
      <c r="D364" s="42"/>
      <c r="F364"/>
      <c r="G364"/>
      <c r="H364"/>
      <c r="I364"/>
      <c r="J364"/>
      <c r="K364"/>
    </row>
    <row r="365" spans="1:11" s="14" customFormat="1" ht="18.75">
      <c r="A365"/>
      <c r="C365" s="42"/>
      <c r="D365" s="42"/>
      <c r="F365"/>
      <c r="G365"/>
      <c r="H365"/>
      <c r="I365"/>
      <c r="J365"/>
      <c r="K365"/>
    </row>
    <row r="366" spans="1:11" s="14" customFormat="1" ht="18.75">
      <c r="A366"/>
      <c r="C366" s="42"/>
      <c r="D366" s="42"/>
      <c r="F366"/>
      <c r="G366"/>
      <c r="H366"/>
      <c r="I366"/>
      <c r="J366"/>
      <c r="K366"/>
    </row>
    <row r="367" spans="1:11" s="14" customFormat="1" ht="18.75">
      <c r="A367"/>
      <c r="C367" s="42"/>
      <c r="D367" s="42"/>
      <c r="F367"/>
      <c r="G367"/>
      <c r="H367"/>
      <c r="I367"/>
      <c r="J367"/>
      <c r="K367"/>
    </row>
    <row r="368" spans="1:11" s="14" customFormat="1" ht="18.75">
      <c r="A368"/>
      <c r="C368" s="42"/>
      <c r="D368" s="42"/>
      <c r="F368"/>
      <c r="G368"/>
      <c r="H368"/>
      <c r="I368"/>
      <c r="J368"/>
      <c r="K368"/>
    </row>
    <row r="369" spans="1:11" s="14" customFormat="1" ht="18.75">
      <c r="A369"/>
      <c r="C369" s="42"/>
      <c r="D369" s="42"/>
      <c r="F369"/>
      <c r="G369"/>
      <c r="H369"/>
      <c r="I369"/>
      <c r="J369"/>
      <c r="K369"/>
    </row>
    <row r="370" spans="1:11" s="14" customFormat="1" ht="18.75">
      <c r="A370"/>
      <c r="C370" s="42"/>
      <c r="D370" s="42"/>
      <c r="F370"/>
      <c r="G370"/>
      <c r="H370"/>
      <c r="I370"/>
      <c r="J370"/>
      <c r="K370"/>
    </row>
    <row r="371" spans="1:11" s="14" customFormat="1" ht="18.75">
      <c r="A371"/>
      <c r="C371" s="42"/>
      <c r="D371" s="42"/>
      <c r="F371"/>
      <c r="G371"/>
      <c r="H371"/>
      <c r="I371"/>
      <c r="J371"/>
      <c r="K371"/>
    </row>
    <row r="372" spans="1:11" s="14" customFormat="1" ht="18.75">
      <c r="A372"/>
      <c r="C372" s="42"/>
      <c r="D372" s="42"/>
      <c r="F372"/>
      <c r="G372"/>
      <c r="H372"/>
      <c r="I372"/>
      <c r="J372"/>
      <c r="K372"/>
    </row>
    <row r="373" spans="1:11" s="14" customFormat="1" ht="18.75">
      <c r="A373"/>
      <c r="C373" s="42"/>
      <c r="D373" s="42"/>
      <c r="F373"/>
      <c r="G373"/>
      <c r="H373"/>
      <c r="I373"/>
      <c r="J373"/>
      <c r="K373"/>
    </row>
    <row r="374" spans="1:11" s="14" customFormat="1" ht="18.75">
      <c r="A374"/>
      <c r="C374" s="42"/>
      <c r="D374" s="42"/>
      <c r="F374"/>
      <c r="G374"/>
      <c r="H374"/>
      <c r="I374"/>
      <c r="J374"/>
      <c r="K374"/>
    </row>
    <row r="375" spans="1:11" s="14" customFormat="1" ht="18.75">
      <c r="A375"/>
      <c r="C375" s="42"/>
      <c r="D375" s="42"/>
      <c r="F375"/>
      <c r="G375"/>
      <c r="H375"/>
      <c r="I375"/>
      <c r="J375"/>
      <c r="K375"/>
    </row>
    <row r="376" spans="1:11" s="14" customFormat="1" ht="18.75">
      <c r="A376"/>
      <c r="C376" s="42"/>
      <c r="D376" s="42"/>
      <c r="F376"/>
      <c r="G376"/>
      <c r="H376"/>
      <c r="I376"/>
      <c r="J376"/>
      <c r="K376"/>
    </row>
    <row r="377" spans="1:11" s="14" customFormat="1" ht="18.75">
      <c r="A377"/>
      <c r="C377" s="42"/>
      <c r="D377" s="42"/>
      <c r="F377"/>
      <c r="G377"/>
      <c r="H377"/>
      <c r="I377"/>
      <c r="J377"/>
      <c r="K377"/>
    </row>
    <row r="378" spans="1:11" s="14" customFormat="1" ht="18.75">
      <c r="A378"/>
      <c r="C378" s="42"/>
      <c r="D378" s="42"/>
      <c r="F378"/>
      <c r="G378"/>
      <c r="H378"/>
      <c r="I378"/>
      <c r="J378"/>
      <c r="K378"/>
    </row>
    <row r="379" spans="1:11" s="14" customFormat="1" ht="18.75">
      <c r="A379"/>
      <c r="C379" s="42"/>
      <c r="D379" s="42"/>
      <c r="F379"/>
      <c r="G379"/>
      <c r="H379"/>
      <c r="I379"/>
      <c r="J379"/>
      <c r="K379"/>
    </row>
    <row r="380" spans="1:11" s="14" customFormat="1" ht="18.75">
      <c r="A380"/>
      <c r="C380" s="42"/>
      <c r="D380" s="42"/>
      <c r="F380"/>
      <c r="G380"/>
      <c r="H380"/>
      <c r="I380"/>
      <c r="J380"/>
      <c r="K380"/>
    </row>
    <row r="381" spans="1:11" s="14" customFormat="1" ht="18.75">
      <c r="A381"/>
      <c r="C381" s="42"/>
      <c r="D381" s="42"/>
      <c r="F381"/>
      <c r="G381"/>
      <c r="H381"/>
      <c r="I381"/>
      <c r="J381"/>
      <c r="K381"/>
    </row>
    <row r="382" spans="1:11" s="14" customFormat="1" ht="18.75">
      <c r="A382"/>
      <c r="C382" s="42"/>
      <c r="D382" s="42"/>
      <c r="F382"/>
      <c r="G382"/>
      <c r="H382"/>
      <c r="I382"/>
      <c r="J382"/>
      <c r="K382"/>
    </row>
    <row r="383" spans="1:11" s="14" customFormat="1" ht="18.75">
      <c r="A383"/>
      <c r="C383" s="42"/>
      <c r="D383" s="42"/>
      <c r="F383"/>
      <c r="G383"/>
      <c r="H383"/>
      <c r="I383"/>
      <c r="J383"/>
      <c r="K383"/>
    </row>
    <row r="384" spans="1:11" s="14" customFormat="1" ht="18.75">
      <c r="A384"/>
      <c r="C384" s="42"/>
      <c r="D384" s="42"/>
      <c r="F384"/>
      <c r="G384"/>
      <c r="H384"/>
      <c r="I384"/>
      <c r="J384"/>
      <c r="K384"/>
    </row>
    <row r="385" spans="1:11" s="14" customFormat="1" ht="18.75">
      <c r="A385"/>
      <c r="C385" s="42"/>
      <c r="D385" s="42"/>
      <c r="F385"/>
      <c r="G385"/>
      <c r="H385"/>
      <c r="I385"/>
      <c r="J385"/>
      <c r="K385"/>
    </row>
    <row r="386" spans="1:11" s="14" customFormat="1" ht="18.75">
      <c r="A386"/>
      <c r="C386" s="42"/>
      <c r="D386" s="42"/>
      <c r="F386"/>
      <c r="G386"/>
      <c r="H386"/>
      <c r="I386"/>
      <c r="J386"/>
      <c r="K386"/>
    </row>
    <row r="387" spans="1:11" s="14" customFormat="1" ht="18.75">
      <c r="A387"/>
      <c r="C387" s="42"/>
      <c r="D387" s="42"/>
      <c r="F387"/>
      <c r="G387"/>
      <c r="H387"/>
      <c r="I387"/>
      <c r="J387"/>
      <c r="K387"/>
    </row>
    <row r="388" spans="1:11" s="14" customFormat="1" ht="18.75">
      <c r="A388"/>
      <c r="C388" s="42"/>
      <c r="D388" s="42"/>
      <c r="F388"/>
      <c r="G388"/>
      <c r="H388"/>
      <c r="I388"/>
      <c r="J388"/>
      <c r="K388"/>
    </row>
    <row r="389" spans="1:11" s="14" customFormat="1" ht="18.75">
      <c r="A389"/>
      <c r="C389" s="42"/>
      <c r="D389" s="42"/>
      <c r="F389"/>
      <c r="G389"/>
      <c r="H389"/>
      <c r="I389"/>
      <c r="J389"/>
      <c r="K389"/>
    </row>
    <row r="390" spans="1:11" s="14" customFormat="1" ht="18.75">
      <c r="A390"/>
      <c r="C390" s="42"/>
      <c r="D390" s="42"/>
      <c r="F390"/>
      <c r="G390"/>
      <c r="H390"/>
      <c r="I390"/>
      <c r="J390"/>
      <c r="K390"/>
    </row>
    <row r="391" spans="1:11" s="14" customFormat="1" ht="18.75">
      <c r="A391"/>
      <c r="C391" s="42"/>
      <c r="D391" s="42"/>
      <c r="F391"/>
      <c r="G391"/>
      <c r="H391"/>
      <c r="I391"/>
      <c r="J391"/>
      <c r="K391"/>
    </row>
    <row r="392" spans="1:11" s="14" customFormat="1" ht="18.75">
      <c r="A392"/>
      <c r="C392" s="42"/>
      <c r="D392" s="42"/>
      <c r="F392"/>
      <c r="G392"/>
      <c r="H392"/>
      <c r="I392"/>
      <c r="J392"/>
      <c r="K392"/>
    </row>
    <row r="393" spans="1:11" s="14" customFormat="1" ht="18.75">
      <c r="A393"/>
      <c r="C393" s="42"/>
      <c r="D393" s="42"/>
      <c r="F393"/>
      <c r="G393"/>
      <c r="H393"/>
      <c r="I393"/>
      <c r="J393"/>
      <c r="K393"/>
    </row>
    <row r="394" spans="1:11" s="14" customFormat="1" ht="18.75">
      <c r="A394"/>
      <c r="C394" s="42"/>
      <c r="D394" s="42"/>
      <c r="F394"/>
      <c r="G394"/>
      <c r="H394"/>
      <c r="I394"/>
      <c r="J394"/>
      <c r="K394"/>
    </row>
    <row r="395" spans="1:11" s="14" customFormat="1" ht="18.75">
      <c r="A395"/>
      <c r="C395" s="42"/>
      <c r="D395" s="42"/>
      <c r="F395"/>
      <c r="G395"/>
      <c r="H395"/>
      <c r="I395"/>
      <c r="J395"/>
      <c r="K395"/>
    </row>
    <row r="396" spans="1:11" s="14" customFormat="1" ht="18.75">
      <c r="A396"/>
      <c r="C396" s="42"/>
      <c r="D396" s="42"/>
      <c r="F396"/>
      <c r="G396"/>
      <c r="H396"/>
      <c r="I396"/>
      <c r="J396"/>
      <c r="K396"/>
    </row>
    <row r="397" spans="1:11" s="14" customFormat="1" ht="18.75">
      <c r="A397"/>
      <c r="C397" s="42"/>
      <c r="D397" s="42"/>
      <c r="F397"/>
      <c r="G397"/>
      <c r="H397"/>
      <c r="I397"/>
      <c r="J397"/>
      <c r="K397"/>
    </row>
    <row r="398" spans="1:11" s="14" customFormat="1" ht="18.75">
      <c r="A398"/>
      <c r="C398" s="42"/>
      <c r="D398" s="42"/>
      <c r="F398"/>
      <c r="G398"/>
      <c r="H398"/>
      <c r="I398"/>
      <c r="J398"/>
      <c r="K398"/>
    </row>
    <row r="399" spans="1:11" s="14" customFormat="1" ht="18.75">
      <c r="A399"/>
      <c r="C399" s="42"/>
      <c r="D399" s="42"/>
      <c r="F399"/>
      <c r="G399"/>
      <c r="H399"/>
      <c r="I399"/>
      <c r="J399"/>
      <c r="K399"/>
    </row>
    <row r="400" spans="1:11" s="14" customFormat="1" ht="18.75">
      <c r="A400"/>
      <c r="C400" s="42"/>
      <c r="D400" s="42"/>
      <c r="F400"/>
      <c r="G400"/>
      <c r="H400"/>
      <c r="I400"/>
      <c r="J400"/>
      <c r="K400"/>
    </row>
    <row r="401" spans="1:11" s="14" customFormat="1" ht="18.75">
      <c r="A401"/>
      <c r="C401" s="42"/>
      <c r="D401" s="42"/>
      <c r="F401"/>
      <c r="G401"/>
      <c r="H401"/>
      <c r="I401"/>
      <c r="J401"/>
      <c r="K401"/>
    </row>
    <row r="402" spans="1:11" s="14" customFormat="1" ht="18.75">
      <c r="A402"/>
      <c r="C402" s="42"/>
      <c r="D402" s="42"/>
      <c r="F402"/>
      <c r="G402"/>
      <c r="H402"/>
      <c r="I402"/>
      <c r="J402"/>
      <c r="K402"/>
    </row>
    <row r="403" spans="1:11" s="14" customFormat="1" ht="18.75">
      <c r="A403"/>
      <c r="C403" s="42"/>
      <c r="D403" s="42"/>
      <c r="F403"/>
      <c r="G403"/>
      <c r="H403"/>
      <c r="I403"/>
      <c r="J403"/>
      <c r="K403"/>
    </row>
    <row r="404" spans="1:11" s="14" customFormat="1" ht="18.75">
      <c r="A404"/>
      <c r="C404" s="42"/>
      <c r="D404" s="42"/>
      <c r="F404"/>
      <c r="G404"/>
      <c r="H404"/>
      <c r="I404"/>
      <c r="J404"/>
      <c r="K404"/>
    </row>
    <row r="405" spans="1:11" s="14" customFormat="1" ht="18.75">
      <c r="A405"/>
      <c r="C405" s="42"/>
      <c r="D405" s="42"/>
      <c r="F405"/>
      <c r="G405"/>
      <c r="H405"/>
      <c r="I405"/>
      <c r="J405"/>
      <c r="K405"/>
    </row>
    <row r="406" spans="1:11" s="14" customFormat="1" ht="18.75">
      <c r="A406"/>
      <c r="C406" s="42"/>
      <c r="D406" s="42"/>
      <c r="F406"/>
      <c r="G406"/>
      <c r="H406"/>
      <c r="I406"/>
      <c r="J406"/>
      <c r="K406"/>
    </row>
    <row r="407" spans="1:11" s="14" customFormat="1" ht="18.75">
      <c r="A407"/>
      <c r="C407" s="42"/>
      <c r="D407" s="42"/>
      <c r="F407"/>
      <c r="G407"/>
      <c r="H407"/>
      <c r="I407"/>
      <c r="J407"/>
      <c r="K407"/>
    </row>
    <row r="408" spans="1:11" s="14" customFormat="1" ht="18.75">
      <c r="A408"/>
      <c r="C408" s="42"/>
      <c r="D408" s="42"/>
      <c r="F408"/>
      <c r="G408"/>
      <c r="H408"/>
      <c r="I408"/>
      <c r="J408"/>
      <c r="K408"/>
    </row>
    <row r="409" spans="1:11" s="14" customFormat="1" ht="18.75">
      <c r="A409"/>
      <c r="C409" s="42"/>
      <c r="D409" s="42"/>
      <c r="F409"/>
      <c r="G409"/>
      <c r="H409"/>
      <c r="I409"/>
      <c r="J409"/>
      <c r="K409"/>
    </row>
    <row r="410" spans="1:11" s="14" customFormat="1" ht="18.75">
      <c r="A410"/>
      <c r="C410" s="42"/>
      <c r="D410" s="42"/>
      <c r="F410"/>
      <c r="G410"/>
      <c r="H410"/>
      <c r="I410"/>
      <c r="J410"/>
      <c r="K410"/>
    </row>
    <row r="411" spans="1:11" s="14" customFormat="1" ht="18.75">
      <c r="A411"/>
      <c r="C411" s="42"/>
      <c r="D411" s="42"/>
      <c r="F411"/>
      <c r="G411"/>
      <c r="H411"/>
      <c r="I411"/>
      <c r="J411"/>
      <c r="K411"/>
    </row>
    <row r="412" spans="1:11" s="14" customFormat="1" ht="18.75">
      <c r="A412"/>
      <c r="C412" s="42"/>
      <c r="D412" s="42"/>
      <c r="F412"/>
      <c r="G412"/>
      <c r="H412"/>
      <c r="I412"/>
      <c r="J412"/>
      <c r="K412"/>
    </row>
    <row r="413" spans="1:11" s="14" customFormat="1" ht="18.75">
      <c r="A413"/>
      <c r="C413" s="42"/>
      <c r="D413" s="42"/>
      <c r="F413"/>
      <c r="G413"/>
      <c r="H413"/>
      <c r="I413"/>
      <c r="J413"/>
      <c r="K413"/>
    </row>
    <row r="414" spans="1:11" s="14" customFormat="1" ht="18.75">
      <c r="A414"/>
      <c r="C414" s="42"/>
      <c r="D414" s="42"/>
      <c r="F414"/>
      <c r="G414"/>
      <c r="H414"/>
      <c r="I414"/>
      <c r="J414"/>
      <c r="K414"/>
    </row>
    <row r="415" spans="1:11" s="14" customFormat="1" ht="18.75">
      <c r="A415"/>
      <c r="C415" s="42"/>
      <c r="D415" s="42"/>
      <c r="F415"/>
      <c r="G415"/>
      <c r="H415"/>
      <c r="I415"/>
      <c r="J415"/>
      <c r="K415"/>
    </row>
    <row r="416" spans="1:11" s="14" customFormat="1" ht="18.75">
      <c r="A416"/>
      <c r="C416" s="42"/>
      <c r="D416" s="42"/>
      <c r="F416"/>
      <c r="G416"/>
      <c r="H416"/>
      <c r="I416"/>
      <c r="J416"/>
      <c r="K416"/>
    </row>
    <row r="417" spans="1:11" s="14" customFormat="1" ht="18.75">
      <c r="A417"/>
      <c r="C417" s="42"/>
      <c r="D417" s="42"/>
      <c r="F417"/>
      <c r="G417"/>
      <c r="H417"/>
      <c r="I417"/>
      <c r="J417"/>
      <c r="K417"/>
    </row>
    <row r="418" spans="1:11" s="14" customFormat="1" ht="18.75">
      <c r="A418"/>
      <c r="C418" s="42"/>
      <c r="D418" s="42"/>
      <c r="F418"/>
      <c r="G418"/>
      <c r="H418"/>
      <c r="I418"/>
      <c r="J418"/>
      <c r="K418"/>
    </row>
    <row r="419" spans="1:11" s="14" customFormat="1" ht="18.75">
      <c r="A419"/>
      <c r="C419" s="42"/>
      <c r="D419" s="42"/>
      <c r="F419"/>
      <c r="G419"/>
      <c r="H419"/>
      <c r="I419"/>
      <c r="J419"/>
      <c r="K419"/>
    </row>
    <row r="420" spans="1:11" s="14" customFormat="1" ht="18.75">
      <c r="A420"/>
      <c r="C420" s="42"/>
      <c r="D420" s="42"/>
      <c r="F420"/>
      <c r="G420"/>
      <c r="H420"/>
      <c r="I420"/>
      <c r="J420"/>
      <c r="K420"/>
    </row>
    <row r="421" spans="1:11" s="14" customFormat="1" ht="18.75">
      <c r="A421"/>
      <c r="C421" s="42"/>
      <c r="D421" s="42"/>
      <c r="F421"/>
      <c r="G421"/>
      <c r="H421"/>
      <c r="I421"/>
      <c r="J421"/>
      <c r="K421"/>
    </row>
    <row r="422" spans="1:11" s="14" customFormat="1" ht="18.75">
      <c r="A422"/>
      <c r="C422" s="42"/>
      <c r="D422" s="42"/>
      <c r="F422"/>
      <c r="G422"/>
      <c r="H422"/>
      <c r="I422"/>
      <c r="J422"/>
      <c r="K422"/>
    </row>
    <row r="423" spans="1:11" s="14" customFormat="1" ht="18.75">
      <c r="A423"/>
      <c r="C423" s="42"/>
      <c r="D423" s="42"/>
      <c r="F423"/>
      <c r="G423"/>
      <c r="H423"/>
      <c r="I423"/>
      <c r="J423"/>
      <c r="K423"/>
    </row>
    <row r="424" spans="1:11" s="14" customFormat="1" ht="18.75">
      <c r="A424"/>
      <c r="C424" s="42"/>
      <c r="D424" s="42"/>
      <c r="F424"/>
      <c r="G424"/>
      <c r="H424"/>
      <c r="I424"/>
      <c r="J424"/>
      <c r="K424"/>
    </row>
    <row r="425" spans="1:11" s="14" customFormat="1" ht="18.75">
      <c r="A425"/>
      <c r="C425" s="42"/>
      <c r="D425" s="42"/>
      <c r="F425"/>
      <c r="G425"/>
      <c r="H425"/>
      <c r="I425"/>
      <c r="J425"/>
      <c r="K425"/>
    </row>
    <row r="426" spans="1:11" s="14" customFormat="1" ht="18.75">
      <c r="A426"/>
      <c r="C426" s="42"/>
      <c r="D426" s="42"/>
      <c r="F426"/>
      <c r="G426"/>
      <c r="H426"/>
      <c r="I426"/>
      <c r="J426"/>
      <c r="K426"/>
    </row>
    <row r="427" spans="1:11" s="14" customFormat="1" ht="18.75">
      <c r="A427"/>
      <c r="C427" s="42"/>
      <c r="D427" s="42"/>
      <c r="F427"/>
      <c r="G427"/>
      <c r="H427"/>
      <c r="I427"/>
      <c r="J427"/>
      <c r="K427"/>
    </row>
    <row r="428" spans="1:11" s="14" customFormat="1" ht="18.75">
      <c r="A428"/>
      <c r="C428" s="42"/>
      <c r="D428" s="42"/>
      <c r="F428"/>
      <c r="G428"/>
      <c r="H428"/>
      <c r="I428"/>
      <c r="J428"/>
      <c r="K428"/>
    </row>
    <row r="429" spans="1:11" s="14" customFormat="1" ht="18.75">
      <c r="A429"/>
      <c r="C429" s="42"/>
      <c r="D429" s="42"/>
      <c r="F429"/>
      <c r="G429"/>
      <c r="H429"/>
      <c r="I429"/>
      <c r="J429"/>
      <c r="K429"/>
    </row>
    <row r="430" spans="1:11" s="14" customFormat="1" ht="18.75">
      <c r="A430"/>
      <c r="C430" s="42"/>
      <c r="D430" s="42"/>
      <c r="F430"/>
      <c r="G430"/>
      <c r="H430"/>
      <c r="I430"/>
      <c r="J430"/>
      <c r="K430"/>
    </row>
    <row r="431" spans="1:11" s="14" customFormat="1" ht="18.75">
      <c r="A431"/>
      <c r="C431" s="42"/>
      <c r="D431" s="42"/>
      <c r="F431"/>
      <c r="G431"/>
      <c r="H431"/>
      <c r="I431"/>
      <c r="J431"/>
      <c r="K431"/>
    </row>
    <row r="432" spans="1:11" s="14" customFormat="1" ht="18.75">
      <c r="A432"/>
      <c r="C432" s="42"/>
      <c r="D432" s="42"/>
      <c r="F432"/>
      <c r="G432"/>
      <c r="H432"/>
      <c r="I432"/>
      <c r="J432"/>
      <c r="K432"/>
    </row>
    <row r="433" spans="1:11" s="14" customFormat="1" ht="18.75">
      <c r="A433"/>
      <c r="C433" s="42"/>
      <c r="D433" s="42"/>
      <c r="F433"/>
      <c r="G433"/>
      <c r="H433"/>
      <c r="I433"/>
      <c r="J433"/>
      <c r="K433"/>
    </row>
    <row r="434" spans="1:11" s="14" customFormat="1" ht="18.75">
      <c r="A434"/>
      <c r="C434" s="42"/>
      <c r="D434" s="42"/>
      <c r="F434"/>
      <c r="G434"/>
      <c r="H434"/>
      <c r="I434"/>
      <c r="J434"/>
      <c r="K434"/>
    </row>
    <row r="435" spans="1:11" s="14" customFormat="1" ht="18.75">
      <c r="A435"/>
      <c r="C435" s="42"/>
      <c r="D435" s="42"/>
      <c r="F435"/>
      <c r="G435"/>
      <c r="H435"/>
      <c r="I435"/>
      <c r="J435"/>
      <c r="K435"/>
    </row>
    <row r="436" spans="1:11" s="14" customFormat="1" ht="18.75">
      <c r="A436"/>
      <c r="C436" s="42"/>
      <c r="D436" s="42"/>
      <c r="F436"/>
      <c r="G436"/>
      <c r="H436"/>
      <c r="I436"/>
      <c r="J436"/>
      <c r="K436"/>
    </row>
    <row r="437" spans="1:11" s="14" customFormat="1" ht="18.75">
      <c r="A437"/>
      <c r="C437" s="42"/>
      <c r="D437" s="42"/>
      <c r="F437"/>
      <c r="G437"/>
      <c r="H437"/>
      <c r="I437"/>
      <c r="J437"/>
      <c r="K437"/>
    </row>
    <row r="438" spans="1:11" s="14" customFormat="1" ht="18.75">
      <c r="A438"/>
      <c r="C438" s="42"/>
      <c r="D438" s="42"/>
      <c r="F438"/>
      <c r="G438"/>
      <c r="H438"/>
      <c r="I438"/>
      <c r="J438"/>
      <c r="K438"/>
    </row>
    <row r="439" spans="1:11" s="14" customFormat="1" ht="18.75">
      <c r="A439"/>
      <c r="C439" s="42"/>
      <c r="D439" s="42"/>
      <c r="F439"/>
      <c r="G439"/>
      <c r="H439"/>
      <c r="I439"/>
      <c r="J439"/>
      <c r="K439"/>
    </row>
    <row r="440" spans="1:11" s="14" customFormat="1" ht="18.75">
      <c r="A440"/>
      <c r="C440" s="42"/>
      <c r="D440" s="42"/>
      <c r="F440"/>
      <c r="G440"/>
      <c r="H440"/>
      <c r="I440"/>
      <c r="J440"/>
      <c r="K440"/>
    </row>
    <row r="441" spans="1:11" s="14" customFormat="1" ht="18.75">
      <c r="A441"/>
      <c r="C441" s="42"/>
      <c r="D441" s="42"/>
      <c r="F441"/>
      <c r="G441"/>
      <c r="H441"/>
      <c r="I441"/>
      <c r="J441"/>
      <c r="K441"/>
    </row>
    <row r="442" spans="1:11" s="14" customFormat="1" ht="18.75">
      <c r="A442"/>
      <c r="C442" s="42"/>
      <c r="D442" s="42"/>
      <c r="F442"/>
      <c r="G442"/>
      <c r="H442"/>
      <c r="I442"/>
      <c r="J442"/>
      <c r="K442"/>
    </row>
    <row r="443" spans="1:11" s="14" customFormat="1" ht="18.75">
      <c r="A443"/>
      <c r="C443" s="42"/>
      <c r="D443" s="42"/>
      <c r="F443"/>
      <c r="G443"/>
      <c r="H443"/>
      <c r="I443"/>
      <c r="J443"/>
      <c r="K443"/>
    </row>
    <row r="444" spans="1:11" s="14" customFormat="1" ht="18.75">
      <c r="A444"/>
      <c r="C444" s="42"/>
      <c r="D444" s="42"/>
      <c r="F444"/>
      <c r="G444"/>
      <c r="H444"/>
      <c r="I444"/>
      <c r="J444"/>
      <c r="K444"/>
    </row>
    <row r="445" spans="1:11" s="14" customFormat="1" ht="18.75">
      <c r="A445"/>
      <c r="C445" s="42"/>
      <c r="D445" s="42"/>
      <c r="F445"/>
      <c r="G445"/>
      <c r="H445"/>
      <c r="I445"/>
      <c r="J445"/>
      <c r="K445"/>
    </row>
    <row r="446" spans="1:11" s="14" customFormat="1" ht="18.75">
      <c r="A446"/>
      <c r="C446" s="42"/>
      <c r="D446" s="42"/>
      <c r="F446"/>
      <c r="G446"/>
      <c r="H446"/>
      <c r="I446"/>
      <c r="J446"/>
      <c r="K446"/>
    </row>
    <row r="447" spans="1:11" s="14" customFormat="1" ht="18.75">
      <c r="A447"/>
      <c r="C447" s="42"/>
      <c r="D447" s="42"/>
      <c r="F447"/>
      <c r="G447"/>
      <c r="H447"/>
      <c r="I447"/>
      <c r="J447"/>
      <c r="K447"/>
    </row>
    <row r="448" spans="1:11" s="14" customFormat="1" ht="18.75">
      <c r="A448"/>
      <c r="C448" s="42"/>
      <c r="D448" s="42"/>
      <c r="F448"/>
      <c r="G448"/>
      <c r="H448"/>
      <c r="I448"/>
      <c r="J448"/>
      <c r="K448"/>
    </row>
    <row r="449" spans="1:11" s="14" customFormat="1" ht="18.75">
      <c r="A449"/>
      <c r="C449" s="42"/>
      <c r="D449" s="42"/>
      <c r="F449"/>
      <c r="G449"/>
      <c r="H449"/>
      <c r="I449"/>
      <c r="J449"/>
      <c r="K449"/>
    </row>
    <row r="450" spans="1:11" s="14" customFormat="1" ht="18.75">
      <c r="A450"/>
      <c r="C450" s="42"/>
      <c r="D450" s="42"/>
      <c r="F450"/>
      <c r="G450"/>
      <c r="H450"/>
      <c r="I450"/>
      <c r="J450"/>
      <c r="K450"/>
    </row>
    <row r="451" spans="1:11" s="14" customFormat="1" ht="18.75">
      <c r="A451"/>
      <c r="C451" s="42"/>
      <c r="D451" s="42"/>
      <c r="F451"/>
      <c r="G451"/>
      <c r="H451"/>
      <c r="I451"/>
      <c r="J451"/>
      <c r="K451"/>
    </row>
    <row r="452" spans="1:11" s="14" customFormat="1" ht="18.75">
      <c r="A452"/>
      <c r="C452" s="42"/>
      <c r="D452" s="42"/>
      <c r="F452"/>
      <c r="G452"/>
      <c r="H452"/>
      <c r="I452"/>
      <c r="J452"/>
      <c r="K452"/>
    </row>
    <row r="453" spans="1:11" s="14" customFormat="1" ht="18.75">
      <c r="A453"/>
      <c r="C453" s="42"/>
      <c r="D453" s="42"/>
      <c r="F453"/>
      <c r="G453"/>
      <c r="H453"/>
      <c r="I453"/>
      <c r="J453"/>
      <c r="K453"/>
    </row>
    <row r="454" spans="1:11" s="14" customFormat="1" ht="18.75">
      <c r="A454"/>
      <c r="C454" s="42"/>
      <c r="D454" s="42"/>
      <c r="F454"/>
      <c r="G454"/>
      <c r="H454"/>
      <c r="I454"/>
      <c r="J454"/>
      <c r="K454"/>
    </row>
    <row r="455" spans="1:11" s="14" customFormat="1" ht="18.75">
      <c r="A455"/>
      <c r="C455" s="42"/>
      <c r="D455" s="42"/>
      <c r="F455"/>
      <c r="G455"/>
      <c r="H455"/>
      <c r="I455"/>
      <c r="J455"/>
      <c r="K455"/>
    </row>
    <row r="456" spans="1:11" s="14" customFormat="1" ht="18.75">
      <c r="A456"/>
      <c r="C456" s="42"/>
      <c r="D456" s="42"/>
      <c r="F456"/>
      <c r="G456"/>
      <c r="H456"/>
      <c r="I456"/>
      <c r="J456"/>
      <c r="K456"/>
    </row>
    <row r="457" spans="1:11" s="14" customFormat="1" ht="18.75">
      <c r="A457"/>
      <c r="C457" s="42"/>
      <c r="D457" s="42"/>
      <c r="F457"/>
      <c r="G457"/>
      <c r="H457"/>
      <c r="I457"/>
      <c r="J457"/>
      <c r="K457"/>
    </row>
    <row r="458" spans="1:11" s="14" customFormat="1" ht="18.75">
      <c r="A458"/>
      <c r="C458" s="42"/>
      <c r="D458" s="42"/>
      <c r="F458"/>
      <c r="G458"/>
      <c r="H458"/>
      <c r="I458"/>
      <c r="J458"/>
      <c r="K458"/>
    </row>
    <row r="459" spans="1:11" s="14" customFormat="1" ht="18.75">
      <c r="A459"/>
      <c r="C459" s="42"/>
      <c r="D459" s="42"/>
      <c r="F459"/>
      <c r="G459"/>
      <c r="H459"/>
      <c r="I459"/>
      <c r="J459"/>
      <c r="K459"/>
    </row>
    <row r="460" spans="1:11" s="14" customFormat="1" ht="18.75">
      <c r="A460"/>
      <c r="C460" s="42"/>
      <c r="D460" s="42"/>
      <c r="F460"/>
      <c r="G460"/>
      <c r="H460"/>
      <c r="I460"/>
      <c r="J460"/>
      <c r="K460"/>
    </row>
    <row r="461" spans="1:11" s="14" customFormat="1" ht="18.75">
      <c r="A461"/>
      <c r="C461" s="42"/>
      <c r="D461" s="42"/>
      <c r="F461"/>
      <c r="G461"/>
      <c r="H461"/>
      <c r="I461"/>
      <c r="J461"/>
      <c r="K461"/>
    </row>
    <row r="462" spans="1:11" s="14" customFormat="1" ht="18.75">
      <c r="A462"/>
      <c r="C462" s="42"/>
      <c r="D462" s="42"/>
      <c r="F462"/>
      <c r="G462"/>
      <c r="H462"/>
      <c r="I462"/>
      <c r="J462"/>
      <c r="K462"/>
    </row>
    <row r="463" spans="1:11" s="14" customFormat="1" ht="18.75">
      <c r="A463"/>
      <c r="C463" s="42"/>
      <c r="D463" s="42"/>
      <c r="F463"/>
      <c r="G463"/>
      <c r="H463"/>
      <c r="I463"/>
      <c r="J463"/>
      <c r="K463"/>
    </row>
    <row r="464" spans="1:11" s="14" customFormat="1" ht="18.75">
      <c r="A464"/>
      <c r="C464" s="42"/>
      <c r="D464" s="42"/>
      <c r="F464"/>
      <c r="G464"/>
      <c r="H464"/>
      <c r="I464"/>
      <c r="J464"/>
      <c r="K464"/>
    </row>
    <row r="465" spans="1:11" s="14" customFormat="1" ht="18.75">
      <c r="A465"/>
      <c r="C465" s="42"/>
      <c r="D465" s="42"/>
      <c r="F465"/>
      <c r="G465"/>
      <c r="H465"/>
      <c r="I465"/>
      <c r="J465"/>
      <c r="K465"/>
    </row>
    <row r="466" spans="1:11" s="14" customFormat="1" ht="18.75">
      <c r="A466"/>
      <c r="C466" s="42"/>
      <c r="D466" s="42"/>
      <c r="F466"/>
      <c r="G466"/>
      <c r="H466"/>
      <c r="I466"/>
      <c r="J466"/>
      <c r="K466"/>
    </row>
    <row r="467" spans="1:11" s="14" customFormat="1" ht="18.75">
      <c r="A467"/>
      <c r="C467" s="42"/>
      <c r="D467" s="42"/>
      <c r="F467"/>
      <c r="G467"/>
      <c r="H467"/>
      <c r="I467"/>
      <c r="J467"/>
      <c r="K467"/>
    </row>
    <row r="468" spans="1:11" s="14" customFormat="1" ht="18.75">
      <c r="A468"/>
      <c r="C468" s="42"/>
      <c r="D468" s="42"/>
      <c r="F468"/>
      <c r="G468"/>
      <c r="H468"/>
      <c r="I468"/>
      <c r="J468"/>
      <c r="K468"/>
    </row>
    <row r="469" spans="1:11" s="14" customFormat="1" ht="18.75">
      <c r="A469"/>
      <c r="C469" s="42"/>
      <c r="D469" s="42"/>
      <c r="F469"/>
      <c r="G469"/>
      <c r="H469"/>
      <c r="I469"/>
      <c r="J469"/>
      <c r="K469"/>
    </row>
    <row r="470" spans="1:11" s="14" customFormat="1" ht="18.75">
      <c r="A470"/>
      <c r="C470" s="42"/>
      <c r="D470" s="42"/>
      <c r="F470"/>
      <c r="G470"/>
      <c r="H470"/>
      <c r="I470"/>
      <c r="J470"/>
      <c r="K470"/>
    </row>
    <row r="471" spans="1:11" s="14" customFormat="1" ht="18.75">
      <c r="A471"/>
      <c r="C471" s="42"/>
      <c r="D471" s="42"/>
      <c r="F471"/>
      <c r="G471"/>
      <c r="H471"/>
      <c r="I471"/>
      <c r="J471"/>
      <c r="K471"/>
    </row>
    <row r="472" spans="1:11" s="14" customFormat="1" ht="18.75">
      <c r="A472"/>
      <c r="C472" s="42"/>
      <c r="D472" s="42"/>
      <c r="F472"/>
      <c r="G472"/>
      <c r="H472"/>
      <c r="I472"/>
      <c r="J472"/>
      <c r="K472"/>
    </row>
    <row r="473" spans="1:11" s="14" customFormat="1" ht="18.75">
      <c r="A473"/>
      <c r="C473" s="42"/>
      <c r="D473" s="42"/>
      <c r="F473"/>
      <c r="G473"/>
      <c r="H473"/>
      <c r="I473"/>
      <c r="J473"/>
      <c r="K473"/>
    </row>
    <row r="474" spans="1:11" s="14" customFormat="1" ht="18.75">
      <c r="A474"/>
      <c r="C474" s="42"/>
      <c r="D474" s="42"/>
      <c r="F474"/>
      <c r="G474"/>
      <c r="H474"/>
      <c r="I474"/>
      <c r="J474"/>
      <c r="K474"/>
    </row>
    <row r="475" spans="1:11" s="14" customFormat="1" ht="18.75">
      <c r="A475"/>
      <c r="C475" s="42"/>
      <c r="D475" s="42"/>
      <c r="F475"/>
      <c r="G475"/>
      <c r="H475"/>
      <c r="I475"/>
      <c r="J475"/>
      <c r="K475"/>
    </row>
    <row r="476" spans="1:11" s="14" customFormat="1" ht="18.75">
      <c r="A476"/>
      <c r="C476" s="42"/>
      <c r="D476" s="42"/>
      <c r="F476"/>
      <c r="G476"/>
      <c r="H476"/>
      <c r="I476"/>
      <c r="J476"/>
      <c r="K476"/>
    </row>
    <row r="477" spans="1:11" s="14" customFormat="1" ht="18.75">
      <c r="A477"/>
      <c r="C477" s="42"/>
      <c r="D477" s="42"/>
      <c r="F477"/>
      <c r="G477"/>
      <c r="H477"/>
      <c r="I477"/>
      <c r="J477"/>
      <c r="K477"/>
    </row>
    <row r="478" spans="1:11" s="14" customFormat="1" ht="18.75">
      <c r="A478"/>
      <c r="C478" s="42"/>
      <c r="D478" s="42"/>
      <c r="F478"/>
      <c r="G478"/>
      <c r="H478"/>
      <c r="I478"/>
      <c r="J478"/>
      <c r="K478"/>
    </row>
    <row r="479" spans="1:11" s="14" customFormat="1" ht="18.75">
      <c r="A479"/>
      <c r="C479" s="42"/>
      <c r="D479" s="42"/>
      <c r="F479"/>
      <c r="G479"/>
      <c r="H479"/>
      <c r="I479"/>
      <c r="J479"/>
      <c r="K479"/>
    </row>
    <row r="480" spans="1:11" s="14" customFormat="1" ht="18.75">
      <c r="A480"/>
      <c r="C480" s="42"/>
      <c r="D480" s="42"/>
      <c r="F480"/>
      <c r="G480"/>
      <c r="H480"/>
      <c r="I480"/>
      <c r="J480"/>
      <c r="K480"/>
    </row>
    <row r="481" spans="1:11" s="14" customFormat="1" ht="18.75">
      <c r="A481"/>
      <c r="C481" s="42"/>
      <c r="D481" s="42"/>
      <c r="F481"/>
      <c r="G481"/>
      <c r="H481"/>
      <c r="I481"/>
      <c r="J481"/>
      <c r="K481"/>
    </row>
    <row r="482" spans="1:11" s="14" customFormat="1" ht="18.75">
      <c r="A482"/>
      <c r="C482" s="42"/>
      <c r="D482" s="42"/>
      <c r="F482"/>
      <c r="G482"/>
      <c r="H482"/>
      <c r="I482"/>
      <c r="J482"/>
      <c r="K482"/>
    </row>
    <row r="483" spans="1:11" s="14" customFormat="1" ht="18.75">
      <c r="A483"/>
      <c r="C483" s="42"/>
      <c r="D483" s="42"/>
      <c r="F483"/>
      <c r="G483"/>
      <c r="H483"/>
      <c r="I483"/>
      <c r="J483"/>
      <c r="K483"/>
    </row>
    <row r="484" spans="1:11" s="14" customFormat="1" ht="18.75">
      <c r="A484"/>
      <c r="C484" s="42"/>
      <c r="D484" s="42"/>
      <c r="F484"/>
      <c r="G484"/>
      <c r="H484"/>
      <c r="I484"/>
      <c r="J484"/>
      <c r="K484"/>
    </row>
    <row r="485" spans="1:11" s="14" customFormat="1" ht="18.75">
      <c r="A485"/>
      <c r="C485" s="42"/>
      <c r="D485" s="42"/>
      <c r="F485"/>
      <c r="G485"/>
      <c r="H485"/>
      <c r="I485"/>
      <c r="J485"/>
      <c r="K485"/>
    </row>
    <row r="486" spans="1:11" s="14" customFormat="1" ht="18.75">
      <c r="A486"/>
      <c r="C486" s="42"/>
      <c r="D486" s="42"/>
      <c r="F486"/>
      <c r="G486"/>
      <c r="H486"/>
      <c r="I486"/>
      <c r="J486"/>
      <c r="K486"/>
    </row>
    <row r="487" spans="1:11" s="14" customFormat="1" ht="18.75">
      <c r="A487"/>
      <c r="C487" s="42"/>
      <c r="D487" s="42"/>
      <c r="F487"/>
      <c r="G487"/>
      <c r="H487"/>
      <c r="I487"/>
      <c r="J487"/>
      <c r="K487"/>
    </row>
    <row r="488" spans="1:11" s="14" customFormat="1" ht="18.75">
      <c r="A488"/>
      <c r="C488" s="42"/>
      <c r="D488" s="42"/>
      <c r="F488"/>
      <c r="G488"/>
      <c r="H488"/>
      <c r="I488"/>
      <c r="J488"/>
      <c r="K488"/>
    </row>
    <row r="489" spans="1:11" s="14" customFormat="1" ht="18.75">
      <c r="A489"/>
      <c r="C489" s="42"/>
      <c r="D489" s="42"/>
      <c r="F489"/>
      <c r="G489"/>
      <c r="H489"/>
      <c r="I489"/>
      <c r="J489"/>
      <c r="K489"/>
    </row>
    <row r="490" spans="1:11" s="14" customFormat="1" ht="18.75">
      <c r="A490"/>
      <c r="C490" s="42"/>
      <c r="D490" s="42"/>
      <c r="F490"/>
      <c r="G490"/>
      <c r="H490"/>
      <c r="I490"/>
      <c r="J490"/>
      <c r="K490"/>
    </row>
    <row r="491" spans="1:11" s="14" customFormat="1" ht="18.75">
      <c r="A491"/>
      <c r="C491" s="42"/>
      <c r="D491" s="42"/>
      <c r="F491"/>
      <c r="G491"/>
      <c r="H491"/>
      <c r="I491"/>
      <c r="J491"/>
      <c r="K491"/>
    </row>
    <row r="492" spans="1:11" s="14" customFormat="1" ht="18.75">
      <c r="A492"/>
      <c r="C492" s="42"/>
      <c r="D492" s="42"/>
      <c r="F492"/>
      <c r="G492"/>
      <c r="H492"/>
      <c r="I492"/>
      <c r="J492"/>
      <c r="K492"/>
    </row>
    <row r="493" spans="1:11" s="14" customFormat="1" ht="18.75">
      <c r="A493"/>
      <c r="C493" s="42"/>
      <c r="D493" s="42"/>
      <c r="F493"/>
      <c r="G493"/>
      <c r="H493"/>
      <c r="I493"/>
      <c r="J493"/>
      <c r="K493"/>
    </row>
    <row r="494" spans="1:11" s="14" customFormat="1" ht="18.75">
      <c r="A494"/>
      <c r="C494" s="42"/>
      <c r="D494" s="42"/>
      <c r="F494"/>
      <c r="G494"/>
      <c r="H494"/>
      <c r="I494"/>
      <c r="J494"/>
      <c r="K494"/>
    </row>
    <row r="495" spans="1:11" s="14" customFormat="1" ht="18.75">
      <c r="A495"/>
      <c r="C495" s="42"/>
      <c r="D495" s="42"/>
      <c r="F495"/>
      <c r="G495"/>
      <c r="H495"/>
      <c r="I495"/>
      <c r="J495"/>
      <c r="K495"/>
    </row>
    <row r="496" spans="1:11" s="14" customFormat="1" ht="18.75">
      <c r="A496"/>
      <c r="C496" s="42"/>
      <c r="D496" s="42"/>
      <c r="F496"/>
      <c r="G496"/>
      <c r="H496"/>
      <c r="I496"/>
      <c r="J496"/>
      <c r="K496"/>
    </row>
    <row r="497" spans="1:11" s="14" customFormat="1" ht="18.75">
      <c r="A497"/>
      <c r="C497" s="42"/>
      <c r="D497" s="42"/>
      <c r="F497"/>
      <c r="G497"/>
      <c r="H497"/>
      <c r="I497"/>
      <c r="J497"/>
      <c r="K497"/>
    </row>
    <row r="498" spans="1:11" s="14" customFormat="1" ht="18.75">
      <c r="A498"/>
      <c r="C498" s="42"/>
      <c r="D498" s="42"/>
      <c r="F498"/>
      <c r="G498"/>
      <c r="H498"/>
      <c r="I498"/>
      <c r="J498"/>
      <c r="K498"/>
    </row>
    <row r="499" spans="1:11" s="14" customFormat="1" ht="18.75">
      <c r="A499"/>
      <c r="C499" s="42"/>
      <c r="D499" s="42"/>
      <c r="F499"/>
      <c r="G499"/>
      <c r="H499"/>
      <c r="I499"/>
      <c r="J499"/>
      <c r="K499"/>
    </row>
    <row r="500" spans="1:11" s="14" customFormat="1" ht="18.75">
      <c r="A500"/>
      <c r="C500" s="42"/>
      <c r="D500" s="42"/>
      <c r="F500"/>
      <c r="G500"/>
      <c r="H500"/>
      <c r="I500"/>
      <c r="J500"/>
      <c r="K500"/>
    </row>
    <row r="501" spans="1:11" s="14" customFormat="1" ht="18.75">
      <c r="A501"/>
      <c r="C501" s="42"/>
      <c r="D501" s="42"/>
      <c r="F501"/>
      <c r="G501"/>
      <c r="H501"/>
      <c r="I501"/>
      <c r="J501"/>
      <c r="K501"/>
    </row>
    <row r="502" spans="1:11" s="14" customFormat="1" ht="18.75">
      <c r="A502"/>
      <c r="C502" s="42"/>
      <c r="D502" s="42"/>
      <c r="F502"/>
      <c r="G502"/>
      <c r="H502"/>
      <c r="I502"/>
      <c r="J502"/>
      <c r="K502"/>
    </row>
    <row r="503" spans="1:11" s="14" customFormat="1" ht="18.75">
      <c r="A503"/>
      <c r="C503" s="42"/>
      <c r="D503" s="42"/>
      <c r="F503"/>
      <c r="G503"/>
      <c r="H503"/>
      <c r="I503"/>
      <c r="J503"/>
      <c r="K503"/>
    </row>
    <row r="504" spans="1:11" s="14" customFormat="1" ht="18.75">
      <c r="A504"/>
      <c r="C504" s="42"/>
      <c r="D504" s="42"/>
      <c r="F504"/>
      <c r="G504"/>
      <c r="H504"/>
      <c r="I504"/>
      <c r="J504"/>
      <c r="K504"/>
    </row>
    <row r="505" spans="1:11" s="14" customFormat="1" ht="18.75">
      <c r="A505"/>
      <c r="C505" s="42"/>
      <c r="D505" s="42"/>
      <c r="F505"/>
      <c r="G505"/>
      <c r="H505"/>
      <c r="I505"/>
      <c r="J505"/>
      <c r="K505"/>
    </row>
    <row r="506" spans="1:11" s="14" customFormat="1" ht="18.75">
      <c r="A506"/>
      <c r="C506" s="42"/>
      <c r="D506" s="42"/>
      <c r="F506"/>
      <c r="G506"/>
      <c r="H506"/>
      <c r="I506"/>
      <c r="J506"/>
      <c r="K506"/>
    </row>
    <row r="507" spans="1:11" s="14" customFormat="1" ht="18.75">
      <c r="A507"/>
      <c r="C507" s="42"/>
      <c r="D507" s="42"/>
      <c r="F507"/>
      <c r="G507"/>
      <c r="H507"/>
      <c r="I507"/>
      <c r="J507"/>
      <c r="K507"/>
    </row>
    <row r="508" spans="1:11" s="14" customFormat="1" ht="18.75">
      <c r="A508"/>
      <c r="C508" s="42"/>
      <c r="D508" s="42"/>
      <c r="F508"/>
      <c r="G508"/>
      <c r="H508"/>
      <c r="I508"/>
      <c r="J508"/>
      <c r="K508"/>
    </row>
    <row r="509" spans="1:11" s="14" customFormat="1" ht="18.75">
      <c r="A509"/>
      <c r="C509" s="42"/>
      <c r="D509" s="42"/>
      <c r="F509"/>
      <c r="G509"/>
      <c r="H509"/>
      <c r="I509"/>
      <c r="J509"/>
      <c r="K509"/>
    </row>
    <row r="510" spans="1:11" s="14" customFormat="1" ht="18.75">
      <c r="A510"/>
      <c r="C510" s="42"/>
      <c r="D510" s="42"/>
      <c r="F510"/>
      <c r="G510"/>
      <c r="H510"/>
      <c r="I510"/>
      <c r="J510"/>
      <c r="K510"/>
    </row>
    <row r="511" spans="1:11" s="14" customFormat="1" ht="18.75">
      <c r="A511"/>
      <c r="C511" s="42"/>
      <c r="D511" s="42"/>
      <c r="F511"/>
      <c r="G511"/>
      <c r="H511"/>
      <c r="I511"/>
      <c r="J511"/>
      <c r="K511"/>
    </row>
    <row r="512" spans="1:11" s="14" customFormat="1" ht="18.75">
      <c r="A512"/>
      <c r="C512" s="42"/>
      <c r="D512" s="42"/>
      <c r="F512"/>
      <c r="G512"/>
      <c r="H512"/>
      <c r="I512"/>
      <c r="J512"/>
      <c r="K512"/>
    </row>
    <row r="513" spans="1:11" s="14" customFormat="1" ht="18.75">
      <c r="A513"/>
      <c r="C513" s="42"/>
      <c r="D513" s="42"/>
      <c r="F513"/>
      <c r="G513"/>
      <c r="H513"/>
      <c r="I513"/>
      <c r="J513"/>
      <c r="K513"/>
    </row>
    <row r="514" spans="1:11" s="14" customFormat="1" ht="18.75">
      <c r="A514"/>
      <c r="C514" s="42"/>
      <c r="D514" s="42"/>
      <c r="F514"/>
      <c r="G514"/>
      <c r="H514"/>
      <c r="I514"/>
      <c r="J514"/>
      <c r="K514"/>
    </row>
    <row r="515" spans="1:11" s="14" customFormat="1" ht="18.75">
      <c r="A515"/>
      <c r="C515" s="42"/>
      <c r="D515" s="42"/>
      <c r="F515"/>
      <c r="G515"/>
      <c r="H515"/>
      <c r="I515"/>
      <c r="J515"/>
      <c r="K515"/>
    </row>
    <row r="516" spans="1:11" s="14" customFormat="1" ht="18.75">
      <c r="A516"/>
      <c r="C516" s="42"/>
      <c r="D516" s="42"/>
      <c r="F516"/>
      <c r="G516"/>
      <c r="H516"/>
      <c r="I516"/>
      <c r="J516"/>
      <c r="K516"/>
    </row>
    <row r="517" spans="1:11" s="14" customFormat="1" ht="18.75">
      <c r="A517"/>
      <c r="C517" s="42"/>
      <c r="D517" s="42"/>
      <c r="F517"/>
      <c r="G517"/>
      <c r="H517"/>
      <c r="I517"/>
      <c r="J517"/>
      <c r="K517"/>
    </row>
    <row r="518" spans="1:11" s="14" customFormat="1" ht="18.75">
      <c r="A518"/>
      <c r="C518" s="42"/>
      <c r="D518" s="42"/>
      <c r="F518"/>
      <c r="G518"/>
      <c r="H518"/>
      <c r="I518"/>
      <c r="J518"/>
      <c r="K518"/>
    </row>
    <row r="519" spans="1:11" s="14" customFormat="1" ht="18.75">
      <c r="A519"/>
      <c r="C519" s="42"/>
      <c r="D519" s="42"/>
      <c r="F519"/>
      <c r="G519"/>
      <c r="H519"/>
      <c r="I519"/>
      <c r="J519"/>
      <c r="K519"/>
    </row>
    <row r="520" spans="1:11" s="14" customFormat="1" ht="18.75">
      <c r="A520"/>
      <c r="C520" s="42"/>
      <c r="D520" s="42"/>
      <c r="F520"/>
      <c r="G520"/>
      <c r="H520"/>
      <c r="I520"/>
      <c r="J520"/>
      <c r="K520"/>
    </row>
    <row r="521" spans="1:11" s="14" customFormat="1" ht="18.75">
      <c r="A521"/>
      <c r="C521" s="42"/>
      <c r="D521" s="42"/>
      <c r="F521"/>
      <c r="G521"/>
      <c r="H521"/>
      <c r="I521"/>
      <c r="J521"/>
      <c r="K521"/>
    </row>
    <row r="522" spans="1:11" s="14" customFormat="1" ht="18.75">
      <c r="A522"/>
      <c r="C522" s="42"/>
      <c r="D522" s="42"/>
      <c r="F522"/>
      <c r="G522"/>
      <c r="H522"/>
      <c r="I522"/>
      <c r="J522"/>
      <c r="K522"/>
    </row>
    <row r="523" spans="1:11" s="14" customFormat="1" ht="18.75">
      <c r="A523"/>
      <c r="C523" s="42"/>
      <c r="D523" s="42"/>
      <c r="F523"/>
      <c r="G523"/>
      <c r="H523"/>
      <c r="I523"/>
      <c r="J523"/>
      <c r="K523"/>
    </row>
    <row r="524" spans="1:11" s="14" customFormat="1" ht="18.75">
      <c r="A524"/>
      <c r="C524" s="42"/>
      <c r="D524" s="42"/>
      <c r="F524"/>
      <c r="G524"/>
      <c r="H524"/>
      <c r="I524"/>
      <c r="J524"/>
      <c r="K524"/>
    </row>
    <row r="525" spans="1:11" s="14" customFormat="1" ht="18.75">
      <c r="A525"/>
      <c r="C525" s="42"/>
      <c r="D525" s="42"/>
      <c r="F525"/>
      <c r="G525"/>
      <c r="H525"/>
      <c r="I525"/>
      <c r="J525"/>
      <c r="K525"/>
    </row>
    <row r="526" spans="1:11" s="14" customFormat="1" ht="18.75">
      <c r="A526"/>
      <c r="C526" s="42"/>
      <c r="D526" s="42"/>
      <c r="F526"/>
      <c r="G526"/>
      <c r="H526"/>
      <c r="I526"/>
      <c r="J526"/>
      <c r="K526"/>
    </row>
    <row r="527" spans="1:11" s="14" customFormat="1" ht="18.75">
      <c r="A527"/>
      <c r="C527" s="42"/>
      <c r="D527" s="42"/>
      <c r="F527"/>
      <c r="G527"/>
      <c r="H527"/>
      <c r="I527"/>
      <c r="J527"/>
      <c r="K527"/>
    </row>
    <row r="528" spans="1:11" s="14" customFormat="1" ht="18.75">
      <c r="A528"/>
      <c r="C528" s="42"/>
      <c r="D528" s="42"/>
      <c r="F528"/>
      <c r="G528"/>
      <c r="H528"/>
      <c r="I528"/>
      <c r="J528"/>
      <c r="K528"/>
    </row>
    <row r="529" spans="1:11" s="14" customFormat="1" ht="18.75">
      <c r="A529"/>
      <c r="C529" s="42"/>
      <c r="D529" s="42"/>
      <c r="F529"/>
      <c r="G529"/>
      <c r="H529"/>
      <c r="I529"/>
      <c r="J529"/>
      <c r="K529"/>
    </row>
    <row r="530" spans="1:11" s="14" customFormat="1" ht="18.75">
      <c r="A530"/>
      <c r="C530" s="42"/>
      <c r="D530" s="42"/>
      <c r="F530"/>
      <c r="G530"/>
      <c r="H530"/>
      <c r="I530"/>
      <c r="J530"/>
      <c r="K530"/>
    </row>
    <row r="531" spans="1:11" s="14" customFormat="1" ht="18.75">
      <c r="A531"/>
      <c r="C531" s="42"/>
      <c r="D531" s="42"/>
      <c r="F531"/>
      <c r="G531"/>
      <c r="H531"/>
      <c r="I531"/>
      <c r="J531"/>
      <c r="K531"/>
    </row>
    <row r="532" spans="1:11" s="14" customFormat="1" ht="18.75">
      <c r="A532"/>
      <c r="C532" s="42"/>
      <c r="D532" s="42"/>
      <c r="F532"/>
      <c r="G532"/>
      <c r="H532"/>
      <c r="I532"/>
      <c r="J532"/>
      <c r="K532"/>
    </row>
    <row r="533" spans="1:11" s="14" customFormat="1" ht="18.75">
      <c r="A533"/>
      <c r="C533" s="42"/>
      <c r="D533" s="42"/>
      <c r="F533"/>
      <c r="G533"/>
      <c r="H533"/>
      <c r="I533"/>
      <c r="J533"/>
      <c r="K533"/>
    </row>
    <row r="534" spans="1:11" s="14" customFormat="1" ht="18.75">
      <c r="A534"/>
      <c r="C534" s="42"/>
      <c r="D534" s="42"/>
      <c r="F534"/>
      <c r="G534"/>
      <c r="H534"/>
      <c r="I534"/>
      <c r="J534"/>
      <c r="K534"/>
    </row>
    <row r="535" spans="1:11" s="14" customFormat="1" ht="18.75">
      <c r="A535"/>
      <c r="C535" s="42"/>
      <c r="D535" s="42"/>
      <c r="F535"/>
      <c r="G535"/>
      <c r="H535"/>
      <c r="I535"/>
      <c r="J535"/>
      <c r="K535"/>
    </row>
    <row r="536" spans="1:11" s="14" customFormat="1" ht="18.75">
      <c r="A536"/>
      <c r="C536" s="42"/>
      <c r="D536" s="42"/>
      <c r="F536"/>
      <c r="G536"/>
      <c r="H536"/>
      <c r="I536"/>
      <c r="J536"/>
      <c r="K536"/>
    </row>
    <row r="537" spans="1:11" s="14" customFormat="1" ht="18.75">
      <c r="A537"/>
      <c r="C537" s="42"/>
      <c r="D537" s="42"/>
      <c r="F537"/>
      <c r="G537"/>
      <c r="H537"/>
      <c r="I537"/>
      <c r="J537"/>
      <c r="K537"/>
    </row>
    <row r="538" spans="1:11" s="14" customFormat="1" ht="18.75">
      <c r="A538"/>
      <c r="C538" s="42"/>
      <c r="D538" s="42"/>
      <c r="F538"/>
      <c r="G538"/>
      <c r="H538"/>
      <c r="I538"/>
      <c r="J538"/>
      <c r="K538"/>
    </row>
    <row r="539" spans="1:11" s="14" customFormat="1" ht="18.75">
      <c r="A539"/>
      <c r="C539" s="42"/>
      <c r="D539" s="42"/>
      <c r="F539"/>
      <c r="G539"/>
      <c r="H539"/>
      <c r="I539"/>
      <c r="J539"/>
      <c r="K539"/>
    </row>
    <row r="540" spans="1:11" s="14" customFormat="1" ht="18.75">
      <c r="A540"/>
      <c r="C540" s="42"/>
      <c r="D540" s="42"/>
      <c r="F540"/>
      <c r="G540"/>
      <c r="H540"/>
      <c r="I540"/>
      <c r="J540"/>
      <c r="K540"/>
    </row>
    <row r="541" spans="1:11" s="14" customFormat="1" ht="18.75">
      <c r="A541"/>
      <c r="C541" s="42"/>
      <c r="D541" s="42"/>
      <c r="F541"/>
      <c r="G541"/>
      <c r="H541"/>
      <c r="I541"/>
      <c r="J541"/>
      <c r="K541"/>
    </row>
    <row r="542" spans="1:11" s="14" customFormat="1" ht="18.75">
      <c r="A542"/>
      <c r="C542" s="42"/>
      <c r="D542" s="42"/>
      <c r="F542"/>
      <c r="G542"/>
      <c r="H542"/>
      <c r="I542"/>
      <c r="J542"/>
      <c r="K542"/>
    </row>
    <row r="543" spans="1:11" s="14" customFormat="1" ht="18.75">
      <c r="A543"/>
      <c r="C543" s="42"/>
      <c r="D543" s="42"/>
      <c r="F543"/>
      <c r="G543"/>
      <c r="H543"/>
      <c r="I543"/>
      <c r="J543"/>
      <c r="K543"/>
    </row>
    <row r="544" spans="1:11" s="14" customFormat="1" ht="18.75">
      <c r="A544"/>
      <c r="C544" s="42"/>
      <c r="D544" s="42"/>
      <c r="F544"/>
      <c r="G544"/>
      <c r="H544"/>
      <c r="I544"/>
      <c r="J544"/>
      <c r="K544"/>
    </row>
    <row r="545" spans="1:11" s="14" customFormat="1" ht="18.75">
      <c r="A545"/>
      <c r="C545" s="42"/>
      <c r="D545" s="42"/>
      <c r="F545"/>
      <c r="G545"/>
      <c r="H545"/>
      <c r="I545"/>
      <c r="J545"/>
      <c r="K545"/>
    </row>
    <row r="546" spans="1:11" s="14" customFormat="1" ht="18.75">
      <c r="A546"/>
      <c r="C546" s="42"/>
      <c r="D546" s="42"/>
      <c r="F546"/>
      <c r="G546"/>
      <c r="H546"/>
      <c r="I546"/>
      <c r="J546"/>
      <c r="K546"/>
    </row>
    <row r="547" spans="1:11" s="14" customFormat="1" ht="18.75">
      <c r="A547"/>
      <c r="C547" s="42"/>
      <c r="D547" s="42"/>
      <c r="F547"/>
      <c r="G547"/>
      <c r="H547"/>
      <c r="I547"/>
      <c r="J547"/>
      <c r="K547"/>
    </row>
    <row r="548" spans="1:11" s="14" customFormat="1" ht="18.75">
      <c r="A548"/>
      <c r="C548" s="42"/>
      <c r="D548" s="42"/>
      <c r="F548"/>
      <c r="G548"/>
      <c r="H548"/>
      <c r="I548"/>
      <c r="J548"/>
      <c r="K548"/>
    </row>
    <row r="549" spans="1:11" s="14" customFormat="1" ht="18.75">
      <c r="A549"/>
      <c r="C549" s="42"/>
      <c r="D549" s="42"/>
      <c r="F549"/>
      <c r="G549"/>
      <c r="H549"/>
      <c r="I549"/>
      <c r="J549"/>
      <c r="K549"/>
    </row>
    <row r="550" spans="1:11" s="14" customFormat="1" ht="18.75">
      <c r="A550"/>
      <c r="C550" s="42"/>
      <c r="D550" s="42"/>
      <c r="F550"/>
      <c r="G550"/>
      <c r="H550"/>
      <c r="I550"/>
      <c r="J550"/>
      <c r="K550"/>
    </row>
    <row r="551" spans="1:11" s="14" customFormat="1" ht="18.75">
      <c r="A551"/>
      <c r="C551" s="42"/>
      <c r="D551" s="42"/>
      <c r="F551"/>
      <c r="G551"/>
      <c r="H551"/>
      <c r="I551"/>
      <c r="J551"/>
      <c r="K551"/>
    </row>
    <row r="552" spans="1:11" s="14" customFormat="1" ht="18.75">
      <c r="A552"/>
      <c r="C552" s="42"/>
      <c r="D552" s="42"/>
      <c r="F552"/>
      <c r="G552"/>
      <c r="H552"/>
      <c r="I552"/>
      <c r="J552"/>
      <c r="K552"/>
    </row>
    <row r="553" spans="1:11" s="14" customFormat="1" ht="18.75">
      <c r="A553"/>
      <c r="C553" s="42"/>
      <c r="D553" s="42"/>
      <c r="F553"/>
      <c r="G553"/>
      <c r="H553"/>
      <c r="I553"/>
      <c r="J553"/>
      <c r="K553"/>
    </row>
    <row r="554" spans="1:11" s="14" customFormat="1" ht="18.75">
      <c r="A554"/>
      <c r="C554" s="42"/>
      <c r="D554" s="42"/>
      <c r="F554"/>
      <c r="G554"/>
      <c r="H554"/>
      <c r="I554"/>
      <c r="J554"/>
      <c r="K554"/>
    </row>
    <row r="555" spans="1:11" s="14" customFormat="1" ht="18.75">
      <c r="A555"/>
      <c r="C555" s="42"/>
      <c r="D555" s="42"/>
      <c r="F555"/>
      <c r="G555"/>
      <c r="H555"/>
      <c r="I555"/>
      <c r="J555"/>
      <c r="K555"/>
    </row>
    <row r="556" spans="1:11" s="14" customFormat="1" ht="18.75">
      <c r="A556"/>
      <c r="C556" s="42"/>
      <c r="D556" s="42"/>
      <c r="F556"/>
      <c r="G556"/>
      <c r="H556"/>
      <c r="I556"/>
      <c r="J556"/>
      <c r="K556"/>
    </row>
    <row r="557" spans="1:11" s="14" customFormat="1" ht="18.75">
      <c r="A557"/>
      <c r="C557" s="42"/>
      <c r="D557" s="42"/>
      <c r="F557"/>
      <c r="G557"/>
      <c r="H557"/>
      <c r="I557"/>
      <c r="J557"/>
      <c r="K557"/>
    </row>
    <row r="558" spans="1:11" s="14" customFormat="1" ht="18.75">
      <c r="A558"/>
      <c r="C558" s="42"/>
      <c r="D558" s="42"/>
      <c r="F558"/>
      <c r="G558"/>
      <c r="H558"/>
      <c r="I558"/>
      <c r="J558"/>
      <c r="K558"/>
    </row>
    <row r="559" spans="1:11" s="14" customFormat="1" ht="18.75">
      <c r="A559"/>
      <c r="C559" s="42"/>
      <c r="D559" s="42"/>
      <c r="F559"/>
      <c r="G559"/>
      <c r="H559"/>
      <c r="I559"/>
      <c r="J559"/>
      <c r="K559"/>
    </row>
    <row r="560" spans="1:11" s="14" customFormat="1" ht="18.75">
      <c r="A560"/>
      <c r="C560" s="42"/>
      <c r="D560" s="42"/>
      <c r="F560"/>
      <c r="G560"/>
      <c r="H560"/>
      <c r="I560"/>
      <c r="J560"/>
      <c r="K560"/>
    </row>
    <row r="561" spans="1:11" s="14" customFormat="1" ht="18.75">
      <c r="A561"/>
      <c r="C561" s="42"/>
      <c r="D561" s="42"/>
      <c r="F561"/>
      <c r="G561"/>
      <c r="H561"/>
      <c r="I561"/>
      <c r="J561"/>
      <c r="K561"/>
    </row>
    <row r="562" spans="1:11" s="14" customFormat="1" ht="18.75">
      <c r="A562"/>
      <c r="C562" s="42"/>
      <c r="D562" s="42"/>
      <c r="F562"/>
      <c r="G562"/>
      <c r="H562"/>
      <c r="I562"/>
      <c r="J562"/>
      <c r="K562"/>
    </row>
    <row r="563" spans="1:11" s="14" customFormat="1" ht="18.75">
      <c r="A563"/>
      <c r="C563" s="42"/>
      <c r="D563" s="42"/>
      <c r="F563"/>
      <c r="G563"/>
      <c r="H563"/>
      <c r="I563"/>
      <c r="J563"/>
      <c r="K563"/>
    </row>
    <row r="564" spans="1:11" s="14" customFormat="1" ht="18.75">
      <c r="A564"/>
      <c r="C564" s="42"/>
      <c r="D564" s="42"/>
      <c r="F564"/>
      <c r="G564"/>
      <c r="H564"/>
      <c r="I564"/>
      <c r="J564"/>
      <c r="K564"/>
    </row>
    <row r="565" spans="1:11" s="14" customFormat="1" ht="18.75">
      <c r="A565"/>
      <c r="C565" s="43"/>
      <c r="D565" s="43"/>
      <c r="F565"/>
      <c r="G565"/>
      <c r="H565"/>
      <c r="I565"/>
      <c r="J565"/>
      <c r="K565"/>
    </row>
    <row r="566" spans="1:11" s="14" customFormat="1" ht="18.75">
      <c r="A566"/>
      <c r="C566" s="43"/>
      <c r="D566" s="43"/>
      <c r="F566"/>
      <c r="G566"/>
      <c r="H566"/>
      <c r="I566"/>
      <c r="J566"/>
      <c r="K566"/>
    </row>
    <row r="567" spans="1:11" s="14" customFormat="1" ht="18.75">
      <c r="A567"/>
      <c r="C567" s="43"/>
      <c r="D567" s="43"/>
      <c r="F567"/>
      <c r="G567"/>
      <c r="H567"/>
      <c r="I567"/>
      <c r="J567"/>
      <c r="K567"/>
    </row>
    <row r="568" spans="1:11" s="14" customFormat="1" ht="18.75">
      <c r="A568"/>
      <c r="C568" s="43"/>
      <c r="D568" s="43"/>
      <c r="F568"/>
      <c r="G568"/>
      <c r="H568"/>
      <c r="I568"/>
      <c r="J568"/>
      <c r="K568"/>
    </row>
    <row r="569" spans="1:11" s="14" customFormat="1" ht="18.75">
      <c r="A569"/>
      <c r="C569" s="43"/>
      <c r="D569" s="43"/>
      <c r="F569"/>
      <c r="G569"/>
      <c r="H569"/>
      <c r="I569"/>
      <c r="J569"/>
      <c r="K569"/>
    </row>
    <row r="570" spans="1:11" s="14" customFormat="1" ht="18.75">
      <c r="A570"/>
      <c r="C570" s="43"/>
      <c r="D570" s="43"/>
      <c r="F570"/>
      <c r="G570"/>
      <c r="H570"/>
      <c r="I570"/>
      <c r="J570"/>
      <c r="K570"/>
    </row>
  </sheetData>
  <sheetProtection/>
  <mergeCells count="4">
    <mergeCell ref="C2:E2"/>
    <mergeCell ref="B4:E4"/>
    <mergeCell ref="D5:E5"/>
    <mergeCell ref="C1:E1"/>
  </mergeCells>
  <printOptions horizontalCentered="1"/>
  <pageMargins left="0.7874015748031497" right="0.3937007874015748" top="0.1968503937007874" bottom="0.1968503937007874" header="0.3937007874015748" footer="0.3937007874015748"/>
  <pageSetup fitToHeight="8" fitToWidth="1" horizontalDpi="600" verticalDpi="600" orientation="portrait" paperSize="9" scale="62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9"/>
  <sheetViews>
    <sheetView view="pageBreakPreview" zoomScale="70" zoomScaleNormal="70" zoomScaleSheetLayoutView="70" zoomScalePageLayoutView="75" workbookViewId="0" topLeftCell="A121">
      <selection activeCell="G138" sqref="G138"/>
    </sheetView>
  </sheetViews>
  <sheetFormatPr defaultColWidth="9.140625" defaultRowHeight="15"/>
  <cols>
    <col min="1" max="1" width="4.28125" style="0" customWidth="1"/>
    <col min="2" max="2" width="52.28125" style="14" customWidth="1"/>
    <col min="3" max="3" width="6.140625" style="14" customWidth="1"/>
    <col min="4" max="5" width="5.00390625" style="14" customWidth="1"/>
    <col min="6" max="6" width="16.57421875" style="14" customWidth="1"/>
    <col min="7" max="7" width="5.57421875" style="14" customWidth="1"/>
    <col min="8" max="8" width="17.7109375" style="14" customWidth="1"/>
  </cols>
  <sheetData>
    <row r="1" spans="3:8" ht="83.25" customHeight="1">
      <c r="C1" s="290" t="s">
        <v>332</v>
      </c>
      <c r="D1" s="290"/>
      <c r="E1" s="290"/>
      <c r="F1" s="290"/>
      <c r="G1" s="290"/>
      <c r="H1" s="290"/>
    </row>
    <row r="2" spans="3:8" ht="91.5" customHeight="1">
      <c r="C2" s="290" t="s">
        <v>304</v>
      </c>
      <c r="D2" s="290"/>
      <c r="E2" s="290"/>
      <c r="F2" s="290"/>
      <c r="G2" s="290"/>
      <c r="H2" s="290"/>
    </row>
    <row r="3" spans="4:8" ht="6" customHeight="1" hidden="1">
      <c r="D3" s="54"/>
      <c r="E3" s="55"/>
      <c r="F3" s="55"/>
      <c r="G3" s="55"/>
      <c r="H3" s="55"/>
    </row>
    <row r="4" spans="4:8" ht="22.5" customHeight="1">
      <c r="D4" s="54"/>
      <c r="E4" s="55"/>
      <c r="F4" s="55"/>
      <c r="G4" s="55"/>
      <c r="H4" s="55"/>
    </row>
    <row r="5" spans="2:8" ht="23.25" customHeight="1">
      <c r="B5" s="291" t="s">
        <v>301</v>
      </c>
      <c r="C5" s="291"/>
      <c r="D5" s="291"/>
      <c r="E5" s="291"/>
      <c r="F5" s="291"/>
      <c r="G5" s="291"/>
      <c r="H5" s="291"/>
    </row>
    <row r="6" spans="7:8" ht="18.75">
      <c r="G6" s="292" t="s">
        <v>74</v>
      </c>
      <c r="H6" s="292"/>
    </row>
    <row r="7" spans="1:8" ht="81.75" customHeight="1">
      <c r="A7" s="115"/>
      <c r="B7" s="3" t="s">
        <v>3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116</v>
      </c>
    </row>
    <row r="8" spans="1:8" ht="16.5" customHeight="1">
      <c r="A8" s="115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8" ht="18.75">
      <c r="A9" s="131"/>
      <c r="B9" s="5" t="s">
        <v>47</v>
      </c>
      <c r="C9" s="4"/>
      <c r="D9" s="4"/>
      <c r="E9" s="4"/>
      <c r="F9" s="4"/>
      <c r="G9" s="4"/>
      <c r="H9" s="17">
        <f>SUM(H10+H16)</f>
        <v>50795.1</v>
      </c>
    </row>
    <row r="10" spans="1:8" ht="39" customHeight="1">
      <c r="A10" s="132">
        <v>1</v>
      </c>
      <c r="B10" s="5" t="s">
        <v>117</v>
      </c>
      <c r="C10" s="4">
        <v>991</v>
      </c>
      <c r="D10" s="4"/>
      <c r="E10" s="4"/>
      <c r="F10" s="4"/>
      <c r="G10" s="4"/>
      <c r="H10" s="39">
        <f>SUM(H11)</f>
        <v>104</v>
      </c>
    </row>
    <row r="11" spans="1:8" ht="73.5" customHeight="1">
      <c r="A11" s="115"/>
      <c r="B11" s="69" t="s">
        <v>91</v>
      </c>
      <c r="C11" s="16" t="s">
        <v>118</v>
      </c>
      <c r="D11" s="16" t="s">
        <v>48</v>
      </c>
      <c r="E11" s="15" t="s">
        <v>76</v>
      </c>
      <c r="F11" s="15"/>
      <c r="G11" s="15"/>
      <c r="H11" s="25">
        <f>H13</f>
        <v>104</v>
      </c>
    </row>
    <row r="12" spans="1:8" s="154" customFormat="1" ht="117.75" customHeight="1">
      <c r="A12" s="153"/>
      <c r="B12" s="75" t="s">
        <v>245</v>
      </c>
      <c r="C12" s="37" t="s">
        <v>118</v>
      </c>
      <c r="D12" s="37" t="s">
        <v>48</v>
      </c>
      <c r="E12" s="31" t="s">
        <v>76</v>
      </c>
      <c r="F12" s="31" t="s">
        <v>165</v>
      </c>
      <c r="G12" s="34"/>
      <c r="H12" s="156">
        <f>SUM(H13)</f>
        <v>104</v>
      </c>
    </row>
    <row r="13" spans="1:8" ht="37.5" customHeight="1">
      <c r="A13" s="115"/>
      <c r="B13" s="76" t="s">
        <v>139</v>
      </c>
      <c r="C13" s="19" t="s">
        <v>118</v>
      </c>
      <c r="D13" s="19" t="s">
        <v>48</v>
      </c>
      <c r="E13" s="23" t="s">
        <v>76</v>
      </c>
      <c r="F13" s="23" t="s">
        <v>166</v>
      </c>
      <c r="G13" s="23"/>
      <c r="H13" s="26">
        <f>SUM(H14)</f>
        <v>104</v>
      </c>
    </row>
    <row r="14" spans="1:8" s="154" customFormat="1" ht="37.5" customHeight="1">
      <c r="A14" s="153"/>
      <c r="B14" s="78" t="s">
        <v>140</v>
      </c>
      <c r="C14" s="37" t="s">
        <v>118</v>
      </c>
      <c r="D14" s="37" t="s">
        <v>48</v>
      </c>
      <c r="E14" s="31" t="s">
        <v>76</v>
      </c>
      <c r="F14" s="31" t="s">
        <v>167</v>
      </c>
      <c r="G14" s="31"/>
      <c r="H14" s="156">
        <f>SUM(H15)</f>
        <v>104</v>
      </c>
    </row>
    <row r="15" spans="1:8" ht="20.25" customHeight="1">
      <c r="A15" s="115"/>
      <c r="B15" s="22" t="s">
        <v>51</v>
      </c>
      <c r="C15" s="19" t="s">
        <v>118</v>
      </c>
      <c r="D15" s="19" t="s">
        <v>48</v>
      </c>
      <c r="E15" s="23" t="s">
        <v>76</v>
      </c>
      <c r="F15" s="23" t="s">
        <v>167</v>
      </c>
      <c r="G15" s="28" t="s">
        <v>72</v>
      </c>
      <c r="H15" s="29">
        <v>104</v>
      </c>
    </row>
    <row r="16" spans="1:8" ht="45" customHeight="1">
      <c r="A16" s="132">
        <v>2</v>
      </c>
      <c r="B16" s="5" t="s">
        <v>73</v>
      </c>
      <c r="C16" s="15" t="s">
        <v>50</v>
      </c>
      <c r="D16" s="15"/>
      <c r="E16" s="15"/>
      <c r="F16" s="15"/>
      <c r="G16" s="15"/>
      <c r="H16" s="25">
        <f>SUM(H17+H69+H75+H99+H129+H156+H162+H172)</f>
        <v>50691.1</v>
      </c>
    </row>
    <row r="17" spans="1:8" ht="18.75">
      <c r="A17" s="115"/>
      <c r="B17" s="5" t="s">
        <v>7</v>
      </c>
      <c r="C17" s="16">
        <v>992</v>
      </c>
      <c r="D17" s="16" t="s">
        <v>48</v>
      </c>
      <c r="E17" s="16"/>
      <c r="F17" s="16"/>
      <c r="G17" s="16"/>
      <c r="H17" s="39">
        <f>SUM(H18+H23+H32+H37)</f>
        <v>20575.8</v>
      </c>
    </row>
    <row r="18" spans="1:8" ht="75">
      <c r="A18" s="115"/>
      <c r="B18" s="5" t="s">
        <v>8</v>
      </c>
      <c r="C18" s="16" t="s">
        <v>50</v>
      </c>
      <c r="D18" s="16" t="s">
        <v>48</v>
      </c>
      <c r="E18" s="16" t="s">
        <v>49</v>
      </c>
      <c r="F18" s="16"/>
      <c r="G18" s="16"/>
      <c r="H18" s="39">
        <f>H19</f>
        <v>1057.6</v>
      </c>
    </row>
    <row r="19" spans="1:8" ht="56.25">
      <c r="A19" s="115"/>
      <c r="B19" s="75" t="s">
        <v>119</v>
      </c>
      <c r="C19" s="19" t="s">
        <v>50</v>
      </c>
      <c r="D19" s="19" t="s">
        <v>48</v>
      </c>
      <c r="E19" s="19" t="s">
        <v>49</v>
      </c>
      <c r="F19" s="19" t="s">
        <v>157</v>
      </c>
      <c r="G19" s="19"/>
      <c r="H19" s="36">
        <f>H20</f>
        <v>1057.6</v>
      </c>
    </row>
    <row r="20" spans="1:8" ht="39.75" customHeight="1">
      <c r="A20" s="115"/>
      <c r="B20" s="75" t="s">
        <v>271</v>
      </c>
      <c r="C20" s="19" t="s">
        <v>50</v>
      </c>
      <c r="D20" s="19" t="s">
        <v>48</v>
      </c>
      <c r="E20" s="19" t="s">
        <v>49</v>
      </c>
      <c r="F20" s="19" t="s">
        <v>156</v>
      </c>
      <c r="G20" s="19"/>
      <c r="H20" s="36">
        <f>SUM(H21)</f>
        <v>1057.6</v>
      </c>
    </row>
    <row r="21" spans="1:8" ht="43.5" customHeight="1">
      <c r="A21" s="115"/>
      <c r="B21" s="77" t="s">
        <v>140</v>
      </c>
      <c r="C21" s="19" t="s">
        <v>50</v>
      </c>
      <c r="D21" s="19" t="s">
        <v>48</v>
      </c>
      <c r="E21" s="19" t="s">
        <v>49</v>
      </c>
      <c r="F21" s="19" t="s">
        <v>158</v>
      </c>
      <c r="G21" s="19"/>
      <c r="H21" s="36">
        <f>SUM(H22)</f>
        <v>1057.6</v>
      </c>
    </row>
    <row r="22" spans="1:8" ht="37.5" customHeight="1">
      <c r="A22" s="115"/>
      <c r="B22" s="78" t="s">
        <v>141</v>
      </c>
      <c r="C22" s="19" t="s">
        <v>50</v>
      </c>
      <c r="D22" s="19" t="s">
        <v>48</v>
      </c>
      <c r="E22" s="19" t="s">
        <v>49</v>
      </c>
      <c r="F22" s="19" t="s">
        <v>158</v>
      </c>
      <c r="G22" s="19" t="s">
        <v>64</v>
      </c>
      <c r="H22" s="36">
        <v>1057.6</v>
      </c>
    </row>
    <row r="23" spans="1:8" ht="112.5">
      <c r="A23" s="115"/>
      <c r="B23" s="20" t="s">
        <v>9</v>
      </c>
      <c r="C23" s="16" t="s">
        <v>50</v>
      </c>
      <c r="D23" s="16" t="s">
        <v>48</v>
      </c>
      <c r="E23" s="16" t="s">
        <v>54</v>
      </c>
      <c r="F23" s="16"/>
      <c r="G23" s="16"/>
      <c r="H23" s="39">
        <f>H24</f>
        <v>4727.5</v>
      </c>
    </row>
    <row r="24" spans="1:8" ht="44.25" customHeight="1">
      <c r="A24" s="115"/>
      <c r="B24" s="78" t="s">
        <v>246</v>
      </c>
      <c r="C24" s="19" t="s">
        <v>50</v>
      </c>
      <c r="D24" s="19" t="s">
        <v>48</v>
      </c>
      <c r="E24" s="19" t="s">
        <v>54</v>
      </c>
      <c r="F24" s="23" t="s">
        <v>153</v>
      </c>
      <c r="G24" s="19"/>
      <c r="H24" s="36">
        <f>H25+H29</f>
        <v>4727.5</v>
      </c>
    </row>
    <row r="25" spans="1:8" ht="47.25" customHeight="1">
      <c r="A25" s="115"/>
      <c r="B25" s="78" t="s">
        <v>247</v>
      </c>
      <c r="C25" s="19" t="s">
        <v>50</v>
      </c>
      <c r="D25" s="19" t="s">
        <v>48</v>
      </c>
      <c r="E25" s="19" t="s">
        <v>54</v>
      </c>
      <c r="F25" s="23" t="s">
        <v>154</v>
      </c>
      <c r="G25" s="19"/>
      <c r="H25" s="36">
        <f>SUM(H26)</f>
        <v>4723.7</v>
      </c>
    </row>
    <row r="26" spans="1:8" ht="42.75" customHeight="1">
      <c r="A26" s="115"/>
      <c r="B26" s="78" t="s">
        <v>140</v>
      </c>
      <c r="C26" s="19" t="s">
        <v>50</v>
      </c>
      <c r="D26" s="19" t="s">
        <v>48</v>
      </c>
      <c r="E26" s="19" t="s">
        <v>54</v>
      </c>
      <c r="F26" s="23" t="s">
        <v>155</v>
      </c>
      <c r="G26" s="19"/>
      <c r="H26" s="36">
        <f>SUM(H27:H28)</f>
        <v>4723.7</v>
      </c>
    </row>
    <row r="27" spans="1:8" ht="38.25" customHeight="1">
      <c r="A27" s="115"/>
      <c r="B27" s="78" t="s">
        <v>141</v>
      </c>
      <c r="C27" s="19" t="s">
        <v>50</v>
      </c>
      <c r="D27" s="19" t="s">
        <v>48</v>
      </c>
      <c r="E27" s="19" t="s">
        <v>54</v>
      </c>
      <c r="F27" s="23" t="s">
        <v>155</v>
      </c>
      <c r="G27" s="23" t="s">
        <v>64</v>
      </c>
      <c r="H27" s="130">
        <v>4711</v>
      </c>
    </row>
    <row r="28" spans="1:8" ht="18.75">
      <c r="A28" s="115"/>
      <c r="B28" s="78" t="s">
        <v>51</v>
      </c>
      <c r="C28" s="19" t="s">
        <v>50</v>
      </c>
      <c r="D28" s="19" t="s">
        <v>48</v>
      </c>
      <c r="E28" s="23" t="s">
        <v>54</v>
      </c>
      <c r="F28" s="79" t="s">
        <v>155</v>
      </c>
      <c r="G28" s="23" t="s">
        <v>72</v>
      </c>
      <c r="H28" s="26">
        <v>12.7</v>
      </c>
    </row>
    <row r="29" spans="1:8" ht="40.5" customHeight="1">
      <c r="A29" s="115"/>
      <c r="B29" s="75" t="s">
        <v>311</v>
      </c>
      <c r="C29" s="19" t="s">
        <v>50</v>
      </c>
      <c r="D29" s="19" t="s">
        <v>48</v>
      </c>
      <c r="E29" s="23" t="s">
        <v>54</v>
      </c>
      <c r="F29" s="79" t="s">
        <v>162</v>
      </c>
      <c r="G29" s="23"/>
      <c r="H29" s="26">
        <f>SUM(H30)</f>
        <v>3.8</v>
      </c>
    </row>
    <row r="30" spans="1:8" s="154" customFormat="1" ht="60.75" customHeight="1">
      <c r="A30" s="153"/>
      <c r="B30" s="75" t="s">
        <v>144</v>
      </c>
      <c r="C30" s="37" t="s">
        <v>50</v>
      </c>
      <c r="D30" s="37" t="s">
        <v>48</v>
      </c>
      <c r="E30" s="31" t="s">
        <v>54</v>
      </c>
      <c r="F30" s="31" t="s">
        <v>159</v>
      </c>
      <c r="G30" s="31"/>
      <c r="H30" s="156">
        <f>H31</f>
        <v>3.8</v>
      </c>
    </row>
    <row r="31" spans="1:8" ht="62.25" customHeight="1">
      <c r="A31" s="115"/>
      <c r="B31" s="78" t="s">
        <v>144</v>
      </c>
      <c r="C31" s="19" t="s">
        <v>50</v>
      </c>
      <c r="D31" s="19" t="s">
        <v>48</v>
      </c>
      <c r="E31" s="23" t="s">
        <v>54</v>
      </c>
      <c r="F31" s="23" t="s">
        <v>159</v>
      </c>
      <c r="G31" s="23" t="s">
        <v>65</v>
      </c>
      <c r="H31" s="26">
        <v>3.8</v>
      </c>
    </row>
    <row r="32" spans="1:8" ht="20.25" customHeight="1">
      <c r="A32" s="115"/>
      <c r="B32" s="211" t="s">
        <v>10</v>
      </c>
      <c r="C32" s="16" t="s">
        <v>50</v>
      </c>
      <c r="D32" s="16" t="s">
        <v>48</v>
      </c>
      <c r="E32" s="15" t="s">
        <v>55</v>
      </c>
      <c r="F32" s="15"/>
      <c r="G32" s="23"/>
      <c r="H32" s="25">
        <f>SUM(H33)</f>
        <v>10</v>
      </c>
    </row>
    <row r="33" spans="1:8" ht="47.25" customHeight="1">
      <c r="A33" s="115"/>
      <c r="B33" s="78" t="s">
        <v>142</v>
      </c>
      <c r="C33" s="19" t="s">
        <v>50</v>
      </c>
      <c r="D33" s="19" t="s">
        <v>48</v>
      </c>
      <c r="E33" s="23" t="s">
        <v>55</v>
      </c>
      <c r="F33" s="23" t="s">
        <v>153</v>
      </c>
      <c r="G33" s="15"/>
      <c r="H33" s="26">
        <f>SUM(H34)</f>
        <v>10</v>
      </c>
    </row>
    <row r="34" spans="1:8" ht="36.75" customHeight="1">
      <c r="A34" s="115"/>
      <c r="B34" s="78" t="s">
        <v>92</v>
      </c>
      <c r="C34" s="19" t="s">
        <v>50</v>
      </c>
      <c r="D34" s="19" t="s">
        <v>48</v>
      </c>
      <c r="E34" s="23" t="s">
        <v>55</v>
      </c>
      <c r="F34" s="23" t="s">
        <v>160</v>
      </c>
      <c r="G34" s="23"/>
      <c r="H34" s="26">
        <f>SUM(H35)</f>
        <v>10</v>
      </c>
    </row>
    <row r="35" spans="1:8" ht="41.25" customHeight="1">
      <c r="A35" s="115"/>
      <c r="B35" s="77" t="s">
        <v>249</v>
      </c>
      <c r="C35" s="19" t="s">
        <v>50</v>
      </c>
      <c r="D35" s="19" t="s">
        <v>48</v>
      </c>
      <c r="E35" s="23" t="s">
        <v>55</v>
      </c>
      <c r="F35" s="23" t="s">
        <v>161</v>
      </c>
      <c r="G35" s="23"/>
      <c r="H35" s="26">
        <f>SUM(H36)</f>
        <v>10</v>
      </c>
    </row>
    <row r="36" spans="1:8" ht="27" customHeight="1">
      <c r="A36" s="115"/>
      <c r="B36" s="212" t="s">
        <v>69</v>
      </c>
      <c r="C36" s="27" t="s">
        <v>50</v>
      </c>
      <c r="D36" s="27" t="s">
        <v>48</v>
      </c>
      <c r="E36" s="28" t="s">
        <v>55</v>
      </c>
      <c r="F36" s="23" t="s">
        <v>161</v>
      </c>
      <c r="G36" s="28" t="s">
        <v>68</v>
      </c>
      <c r="H36" s="26">
        <v>10</v>
      </c>
    </row>
    <row r="37" spans="1:8" ht="22.5" customHeight="1">
      <c r="A37" s="115"/>
      <c r="B37" s="24" t="s">
        <v>11</v>
      </c>
      <c r="C37" s="16" t="s">
        <v>50</v>
      </c>
      <c r="D37" s="16" t="s">
        <v>48</v>
      </c>
      <c r="E37" s="15" t="s">
        <v>53</v>
      </c>
      <c r="F37" s="15"/>
      <c r="G37" s="15"/>
      <c r="H37" s="25">
        <f>H45+H38</f>
        <v>14780.699999999999</v>
      </c>
    </row>
    <row r="38" spans="1:8" ht="79.5" customHeight="1">
      <c r="A38" s="115"/>
      <c r="B38" s="22" t="s">
        <v>288</v>
      </c>
      <c r="C38" s="19" t="s">
        <v>50</v>
      </c>
      <c r="D38" s="19" t="s">
        <v>48</v>
      </c>
      <c r="E38" s="23" t="s">
        <v>53</v>
      </c>
      <c r="F38" s="23" t="s">
        <v>282</v>
      </c>
      <c r="G38" s="23"/>
      <c r="H38" s="26">
        <f>SUM(H39)</f>
        <v>1245.8999999999999</v>
      </c>
    </row>
    <row r="39" spans="1:8" ht="57.75" customHeight="1">
      <c r="A39" s="115"/>
      <c r="B39" s="22" t="s">
        <v>286</v>
      </c>
      <c r="C39" s="19" t="s">
        <v>50</v>
      </c>
      <c r="D39" s="19" t="s">
        <v>48</v>
      </c>
      <c r="E39" s="23" t="s">
        <v>53</v>
      </c>
      <c r="F39" s="23" t="s">
        <v>283</v>
      </c>
      <c r="G39" s="23"/>
      <c r="H39" s="26">
        <f>SUM(H40)</f>
        <v>1245.8999999999999</v>
      </c>
    </row>
    <row r="40" spans="1:8" ht="41.25" customHeight="1">
      <c r="A40" s="115"/>
      <c r="B40" s="22" t="s">
        <v>287</v>
      </c>
      <c r="C40" s="19" t="s">
        <v>50</v>
      </c>
      <c r="D40" s="19" t="s">
        <v>48</v>
      </c>
      <c r="E40" s="23" t="s">
        <v>53</v>
      </c>
      <c r="F40" s="23" t="s">
        <v>284</v>
      </c>
      <c r="G40" s="23"/>
      <c r="H40" s="26">
        <f>SUM(H41)</f>
        <v>1245.8999999999999</v>
      </c>
    </row>
    <row r="41" spans="1:8" ht="31.5" customHeight="1">
      <c r="A41" s="115"/>
      <c r="B41" s="22" t="s">
        <v>151</v>
      </c>
      <c r="C41" s="19" t="s">
        <v>50</v>
      </c>
      <c r="D41" s="19" t="s">
        <v>48</v>
      </c>
      <c r="E41" s="23" t="s">
        <v>53</v>
      </c>
      <c r="F41" s="23" t="s">
        <v>285</v>
      </c>
      <c r="G41" s="23"/>
      <c r="H41" s="26">
        <f>SUM(H42:H44)</f>
        <v>1245.8999999999999</v>
      </c>
    </row>
    <row r="42" spans="1:8" ht="39.75" customHeight="1">
      <c r="A42" s="115"/>
      <c r="B42" s="78" t="s">
        <v>143</v>
      </c>
      <c r="C42" s="19" t="s">
        <v>50</v>
      </c>
      <c r="D42" s="19" t="s">
        <v>48</v>
      </c>
      <c r="E42" s="23" t="s">
        <v>53</v>
      </c>
      <c r="F42" s="23" t="s">
        <v>285</v>
      </c>
      <c r="G42" s="23" t="s">
        <v>65</v>
      </c>
      <c r="H42" s="26">
        <v>1086</v>
      </c>
    </row>
    <row r="43" spans="1:8" ht="39.75" customHeight="1">
      <c r="A43" s="115"/>
      <c r="B43" s="22" t="s">
        <v>319</v>
      </c>
      <c r="C43" s="19" t="s">
        <v>50</v>
      </c>
      <c r="D43" s="19" t="s">
        <v>48</v>
      </c>
      <c r="E43" s="23" t="s">
        <v>53</v>
      </c>
      <c r="F43" s="23" t="s">
        <v>285</v>
      </c>
      <c r="G43" s="23" t="s">
        <v>318</v>
      </c>
      <c r="H43" s="26">
        <v>81.1</v>
      </c>
    </row>
    <row r="44" spans="1:8" ht="39.75" customHeight="1">
      <c r="A44" s="115"/>
      <c r="B44" s="75" t="s">
        <v>67</v>
      </c>
      <c r="C44" s="19" t="s">
        <v>50</v>
      </c>
      <c r="D44" s="19" t="s">
        <v>48</v>
      </c>
      <c r="E44" s="23" t="s">
        <v>53</v>
      </c>
      <c r="F44" s="79" t="s">
        <v>285</v>
      </c>
      <c r="G44" s="23" t="s">
        <v>66</v>
      </c>
      <c r="H44" s="26">
        <v>78.8</v>
      </c>
    </row>
    <row r="45" spans="1:8" ht="45" customHeight="1">
      <c r="A45" s="115"/>
      <c r="B45" s="78" t="s">
        <v>142</v>
      </c>
      <c r="C45" s="19" t="s">
        <v>50</v>
      </c>
      <c r="D45" s="19" t="s">
        <v>48</v>
      </c>
      <c r="E45" s="23" t="s">
        <v>53</v>
      </c>
      <c r="F45" s="23" t="s">
        <v>153</v>
      </c>
      <c r="G45" s="80"/>
      <c r="H45" s="26">
        <f>SUM(H46+H52+H59)</f>
        <v>13534.8</v>
      </c>
    </row>
    <row r="46" spans="1:8" s="154" customFormat="1" ht="38.25" customHeight="1">
      <c r="A46" s="153"/>
      <c r="B46" s="133" t="s">
        <v>120</v>
      </c>
      <c r="C46" s="37" t="s">
        <v>50</v>
      </c>
      <c r="D46" s="37" t="s">
        <v>48</v>
      </c>
      <c r="E46" s="31" t="s">
        <v>53</v>
      </c>
      <c r="F46" s="31" t="s">
        <v>164</v>
      </c>
      <c r="G46" s="157"/>
      <c r="H46" s="156">
        <f>SUM(H47)</f>
        <v>12890.9</v>
      </c>
    </row>
    <row r="47" spans="1:8" ht="60" customHeight="1">
      <c r="A47" s="115"/>
      <c r="B47" s="75" t="s">
        <v>145</v>
      </c>
      <c r="C47" s="81" t="s">
        <v>50</v>
      </c>
      <c r="D47" s="19" t="s">
        <v>48</v>
      </c>
      <c r="E47" s="23" t="s">
        <v>53</v>
      </c>
      <c r="F47" s="31" t="s">
        <v>244</v>
      </c>
      <c r="G47" s="80"/>
      <c r="H47" s="26">
        <f>SUM(H48:H51)</f>
        <v>12890.9</v>
      </c>
    </row>
    <row r="48" spans="1:8" ht="38.25" customHeight="1">
      <c r="A48" s="115"/>
      <c r="B48" s="82" t="s">
        <v>70</v>
      </c>
      <c r="C48" s="81" t="s">
        <v>50</v>
      </c>
      <c r="D48" s="19" t="s">
        <v>48</v>
      </c>
      <c r="E48" s="23" t="s">
        <v>53</v>
      </c>
      <c r="F48" s="31" t="s">
        <v>244</v>
      </c>
      <c r="G48" s="80" t="s">
        <v>71</v>
      </c>
      <c r="H48" s="130">
        <v>4309.1</v>
      </c>
    </row>
    <row r="49" spans="1:8" ht="42.75" customHeight="1">
      <c r="A49" s="115"/>
      <c r="B49" s="78" t="s">
        <v>143</v>
      </c>
      <c r="C49" s="81" t="s">
        <v>50</v>
      </c>
      <c r="D49" s="19" t="s">
        <v>48</v>
      </c>
      <c r="E49" s="23" t="s">
        <v>53</v>
      </c>
      <c r="F49" s="31" t="s">
        <v>244</v>
      </c>
      <c r="G49" s="80" t="s">
        <v>65</v>
      </c>
      <c r="H49" s="26">
        <v>700.8</v>
      </c>
    </row>
    <row r="50" spans="1:8" ht="33.75" customHeight="1">
      <c r="A50" s="115"/>
      <c r="B50" s="78" t="s">
        <v>152</v>
      </c>
      <c r="C50" s="81" t="s">
        <v>50</v>
      </c>
      <c r="D50" s="19" t="s">
        <v>48</v>
      </c>
      <c r="E50" s="23" t="s">
        <v>53</v>
      </c>
      <c r="F50" s="31" t="s">
        <v>244</v>
      </c>
      <c r="G50" s="80" t="s">
        <v>138</v>
      </c>
      <c r="H50" s="26">
        <v>7837.6</v>
      </c>
    </row>
    <row r="51" spans="1:8" ht="23.25" customHeight="1">
      <c r="A51" s="115"/>
      <c r="B51" s="22" t="s">
        <v>67</v>
      </c>
      <c r="C51" s="19" t="s">
        <v>50</v>
      </c>
      <c r="D51" s="19" t="s">
        <v>48</v>
      </c>
      <c r="E51" s="23" t="s">
        <v>53</v>
      </c>
      <c r="F51" s="31" t="s">
        <v>244</v>
      </c>
      <c r="G51" s="23" t="s">
        <v>66</v>
      </c>
      <c r="H51" s="26">
        <v>43.4</v>
      </c>
    </row>
    <row r="52" spans="1:8" ht="37.5" customHeight="1">
      <c r="A52" s="115"/>
      <c r="B52" s="133" t="s">
        <v>171</v>
      </c>
      <c r="C52" s="19" t="s">
        <v>50</v>
      </c>
      <c r="D52" s="19" t="s">
        <v>48</v>
      </c>
      <c r="E52" s="23" t="s">
        <v>53</v>
      </c>
      <c r="F52" s="23" t="s">
        <v>170</v>
      </c>
      <c r="G52" s="80"/>
      <c r="H52" s="26">
        <f>SUM(H56+H53)</f>
        <v>300.4</v>
      </c>
    </row>
    <row r="53" spans="1:8" ht="47.25" customHeight="1">
      <c r="A53" s="115"/>
      <c r="B53" s="75" t="s">
        <v>173</v>
      </c>
      <c r="C53" s="81" t="s">
        <v>50</v>
      </c>
      <c r="D53" s="19" t="s">
        <v>48</v>
      </c>
      <c r="E53" s="23" t="s">
        <v>53</v>
      </c>
      <c r="F53" s="23" t="s">
        <v>172</v>
      </c>
      <c r="G53" s="80"/>
      <c r="H53" s="26">
        <f>SUM(H54)</f>
        <v>285.4</v>
      </c>
    </row>
    <row r="54" spans="1:8" ht="36.75" customHeight="1">
      <c r="A54" s="115"/>
      <c r="B54" s="75" t="s">
        <v>151</v>
      </c>
      <c r="C54" s="81" t="s">
        <v>50</v>
      </c>
      <c r="D54" s="19" t="s">
        <v>48</v>
      </c>
      <c r="E54" s="23" t="s">
        <v>53</v>
      </c>
      <c r="F54" s="23" t="s">
        <v>197</v>
      </c>
      <c r="G54" s="80"/>
      <c r="H54" s="26">
        <f>SUM(H55)</f>
        <v>285.4</v>
      </c>
    </row>
    <row r="55" spans="1:8" ht="39" customHeight="1">
      <c r="A55" s="115"/>
      <c r="B55" s="78" t="s">
        <v>143</v>
      </c>
      <c r="C55" s="81" t="s">
        <v>50</v>
      </c>
      <c r="D55" s="19" t="s">
        <v>48</v>
      </c>
      <c r="E55" s="23" t="s">
        <v>53</v>
      </c>
      <c r="F55" s="23" t="s">
        <v>197</v>
      </c>
      <c r="G55" s="80" t="s">
        <v>65</v>
      </c>
      <c r="H55" s="26">
        <v>285.4</v>
      </c>
    </row>
    <row r="56" spans="1:8" ht="114" customHeight="1">
      <c r="A56" s="115"/>
      <c r="B56" s="75" t="s">
        <v>250</v>
      </c>
      <c r="C56" s="81" t="s">
        <v>50</v>
      </c>
      <c r="D56" s="19" t="s">
        <v>48</v>
      </c>
      <c r="E56" s="23" t="s">
        <v>53</v>
      </c>
      <c r="F56" s="23" t="s">
        <v>174</v>
      </c>
      <c r="G56" s="80"/>
      <c r="H56" s="26">
        <f>SUM(H57)</f>
        <v>15</v>
      </c>
    </row>
    <row r="57" spans="1:8" ht="35.25" customHeight="1">
      <c r="A57" s="115"/>
      <c r="B57" s="75" t="s">
        <v>151</v>
      </c>
      <c r="C57" s="81" t="s">
        <v>50</v>
      </c>
      <c r="D57" s="19" t="s">
        <v>48</v>
      </c>
      <c r="E57" s="23" t="s">
        <v>53</v>
      </c>
      <c r="F57" s="23" t="s">
        <v>198</v>
      </c>
      <c r="G57" s="80"/>
      <c r="H57" s="26">
        <f>SUM(H58)</f>
        <v>15</v>
      </c>
    </row>
    <row r="58" spans="1:8" ht="44.25" customHeight="1">
      <c r="A58" s="115"/>
      <c r="B58" s="78" t="s">
        <v>143</v>
      </c>
      <c r="C58" s="81" t="s">
        <v>50</v>
      </c>
      <c r="D58" s="19" t="s">
        <v>48</v>
      </c>
      <c r="E58" s="23" t="s">
        <v>53</v>
      </c>
      <c r="F58" s="23" t="s">
        <v>198</v>
      </c>
      <c r="G58" s="80" t="s">
        <v>65</v>
      </c>
      <c r="H58" s="26">
        <v>15</v>
      </c>
    </row>
    <row r="59" spans="1:8" ht="39" customHeight="1">
      <c r="A59" s="115"/>
      <c r="B59" s="41" t="s">
        <v>251</v>
      </c>
      <c r="C59" s="19" t="s">
        <v>50</v>
      </c>
      <c r="D59" s="19" t="s">
        <v>48</v>
      </c>
      <c r="E59" s="23" t="s">
        <v>53</v>
      </c>
      <c r="F59" s="31" t="s">
        <v>175</v>
      </c>
      <c r="G59" s="23"/>
      <c r="H59" s="26">
        <f>SUM(H60+H63+H66)</f>
        <v>343.5</v>
      </c>
    </row>
    <row r="60" spans="1:8" ht="60" customHeight="1">
      <c r="A60" s="115"/>
      <c r="B60" s="83" t="s">
        <v>146</v>
      </c>
      <c r="C60" s="19" t="s">
        <v>50</v>
      </c>
      <c r="D60" s="19" t="s">
        <v>48</v>
      </c>
      <c r="E60" s="23" t="s">
        <v>53</v>
      </c>
      <c r="F60" s="31" t="s">
        <v>176</v>
      </c>
      <c r="G60" s="23"/>
      <c r="H60" s="26">
        <f>H62</f>
        <v>243.5</v>
      </c>
    </row>
    <row r="61" spans="1:8" ht="54" customHeight="1">
      <c r="A61" s="115"/>
      <c r="B61" s="286" t="s">
        <v>145</v>
      </c>
      <c r="C61" s="37" t="s">
        <v>50</v>
      </c>
      <c r="D61" s="37" t="s">
        <v>48</v>
      </c>
      <c r="E61" s="31" t="s">
        <v>53</v>
      </c>
      <c r="F61" s="31" t="s">
        <v>199</v>
      </c>
      <c r="G61" s="23"/>
      <c r="H61" s="26">
        <f>SUM(H62)</f>
        <v>243.5</v>
      </c>
    </row>
    <row r="62" spans="1:8" ht="26.25" customHeight="1">
      <c r="A62" s="115"/>
      <c r="B62" s="138" t="s">
        <v>51</v>
      </c>
      <c r="C62" s="37" t="s">
        <v>50</v>
      </c>
      <c r="D62" s="37" t="s">
        <v>48</v>
      </c>
      <c r="E62" s="31" t="s">
        <v>53</v>
      </c>
      <c r="F62" s="31" t="s">
        <v>199</v>
      </c>
      <c r="G62" s="23" t="s">
        <v>72</v>
      </c>
      <c r="H62" s="26">
        <v>243.5</v>
      </c>
    </row>
    <row r="63" spans="1:8" ht="38.25" customHeight="1">
      <c r="A63" s="115"/>
      <c r="B63" s="22" t="s">
        <v>217</v>
      </c>
      <c r="C63" s="19" t="s">
        <v>50</v>
      </c>
      <c r="D63" s="19" t="s">
        <v>48</v>
      </c>
      <c r="E63" s="23" t="s">
        <v>53</v>
      </c>
      <c r="F63" s="31" t="s">
        <v>218</v>
      </c>
      <c r="G63" s="23"/>
      <c r="H63" s="26">
        <f>SUM(H64)</f>
        <v>90</v>
      </c>
    </row>
    <row r="64" spans="1:8" ht="36.75" customHeight="1">
      <c r="A64" s="115"/>
      <c r="B64" s="22" t="s">
        <v>151</v>
      </c>
      <c r="C64" s="19" t="s">
        <v>50</v>
      </c>
      <c r="D64" s="19" t="s">
        <v>48</v>
      </c>
      <c r="E64" s="23" t="s">
        <v>53</v>
      </c>
      <c r="F64" s="31" t="s">
        <v>219</v>
      </c>
      <c r="G64" s="23"/>
      <c r="H64" s="26">
        <f>H65</f>
        <v>90</v>
      </c>
    </row>
    <row r="65" spans="1:8" ht="39.75" customHeight="1">
      <c r="A65" s="153"/>
      <c r="B65" s="83" t="s">
        <v>141</v>
      </c>
      <c r="C65" s="37" t="s">
        <v>50</v>
      </c>
      <c r="D65" s="37" t="s">
        <v>48</v>
      </c>
      <c r="E65" s="31" t="s">
        <v>53</v>
      </c>
      <c r="F65" s="31" t="s">
        <v>219</v>
      </c>
      <c r="G65" s="31" t="s">
        <v>64</v>
      </c>
      <c r="H65" s="156">
        <v>90</v>
      </c>
    </row>
    <row r="66" spans="1:8" ht="18.75">
      <c r="A66" s="115"/>
      <c r="B66" s="41" t="s">
        <v>261</v>
      </c>
      <c r="C66" s="19" t="s">
        <v>50</v>
      </c>
      <c r="D66" s="19" t="s">
        <v>48</v>
      </c>
      <c r="E66" s="23" t="s">
        <v>53</v>
      </c>
      <c r="F66" s="31" t="s">
        <v>278</v>
      </c>
      <c r="G66" s="23"/>
      <c r="H66" s="26">
        <f>SUM(H67)</f>
        <v>10</v>
      </c>
    </row>
    <row r="67" spans="1:8" ht="18.75">
      <c r="A67" s="115"/>
      <c r="B67" s="41" t="s">
        <v>261</v>
      </c>
      <c r="C67" s="19" t="s">
        <v>50</v>
      </c>
      <c r="D67" s="19" t="s">
        <v>48</v>
      </c>
      <c r="E67" s="23" t="s">
        <v>53</v>
      </c>
      <c r="F67" s="31" t="s">
        <v>275</v>
      </c>
      <c r="G67" s="23"/>
      <c r="H67" s="26">
        <f>SUM(H68)</f>
        <v>10</v>
      </c>
    </row>
    <row r="68" spans="1:8" ht="18.75">
      <c r="A68" s="115"/>
      <c r="B68" s="41" t="s">
        <v>67</v>
      </c>
      <c r="C68" s="19" t="s">
        <v>50</v>
      </c>
      <c r="D68" s="19" t="s">
        <v>48</v>
      </c>
      <c r="E68" s="23" t="s">
        <v>53</v>
      </c>
      <c r="F68" s="31" t="s">
        <v>275</v>
      </c>
      <c r="G68" s="23" t="s">
        <v>66</v>
      </c>
      <c r="H68" s="26">
        <v>10</v>
      </c>
    </row>
    <row r="69" spans="1:8" ht="21.75" customHeight="1">
      <c r="A69" s="115"/>
      <c r="B69" s="24" t="s">
        <v>12</v>
      </c>
      <c r="C69" s="16" t="s">
        <v>50</v>
      </c>
      <c r="D69" s="16" t="s">
        <v>49</v>
      </c>
      <c r="E69" s="15"/>
      <c r="F69" s="15"/>
      <c r="G69" s="15"/>
      <c r="H69" s="25">
        <f>H70</f>
        <v>245.3</v>
      </c>
    </row>
    <row r="70" spans="1:8" ht="37.5" customHeight="1">
      <c r="A70" s="115"/>
      <c r="B70" s="32" t="s">
        <v>13</v>
      </c>
      <c r="C70" s="16" t="s">
        <v>50</v>
      </c>
      <c r="D70" s="16" t="s">
        <v>49</v>
      </c>
      <c r="E70" s="15" t="s">
        <v>52</v>
      </c>
      <c r="F70" s="15"/>
      <c r="G70" s="15"/>
      <c r="H70" s="25">
        <f>H71</f>
        <v>245.3</v>
      </c>
    </row>
    <row r="71" spans="1:8" ht="41.25" customHeight="1">
      <c r="A71" s="115"/>
      <c r="B71" s="78" t="s">
        <v>246</v>
      </c>
      <c r="C71" s="19" t="s">
        <v>50</v>
      </c>
      <c r="D71" s="19" t="s">
        <v>49</v>
      </c>
      <c r="E71" s="23" t="s">
        <v>52</v>
      </c>
      <c r="F71" s="23" t="s">
        <v>153</v>
      </c>
      <c r="G71" s="23"/>
      <c r="H71" s="26">
        <f>H72</f>
        <v>245.3</v>
      </c>
    </row>
    <row r="72" spans="1:8" ht="53.25" customHeight="1">
      <c r="A72" s="115"/>
      <c r="B72" s="22" t="s">
        <v>248</v>
      </c>
      <c r="C72" s="19" t="s">
        <v>50</v>
      </c>
      <c r="D72" s="19" t="s">
        <v>49</v>
      </c>
      <c r="E72" s="23" t="s">
        <v>52</v>
      </c>
      <c r="F72" s="23" t="s">
        <v>162</v>
      </c>
      <c r="G72" s="23"/>
      <c r="H72" s="26">
        <f>SUM(H73)</f>
        <v>245.3</v>
      </c>
    </row>
    <row r="73" spans="1:8" ht="58.5" customHeight="1">
      <c r="A73" s="115"/>
      <c r="B73" s="134" t="s">
        <v>252</v>
      </c>
      <c r="C73" s="19" t="s">
        <v>147</v>
      </c>
      <c r="D73" s="19" t="s">
        <v>49</v>
      </c>
      <c r="E73" s="23" t="s">
        <v>52</v>
      </c>
      <c r="F73" s="23" t="s">
        <v>163</v>
      </c>
      <c r="G73" s="23"/>
      <c r="H73" s="26">
        <f>SUM(H74)</f>
        <v>245.3</v>
      </c>
    </row>
    <row r="74" spans="1:8" ht="37.5">
      <c r="A74" s="115"/>
      <c r="B74" s="83" t="s">
        <v>141</v>
      </c>
      <c r="C74" s="81" t="s">
        <v>50</v>
      </c>
      <c r="D74" s="19" t="s">
        <v>49</v>
      </c>
      <c r="E74" s="23" t="s">
        <v>52</v>
      </c>
      <c r="F74" s="23" t="s">
        <v>163</v>
      </c>
      <c r="G74" s="23" t="s">
        <v>64</v>
      </c>
      <c r="H74" s="26">
        <v>245.3</v>
      </c>
    </row>
    <row r="75" spans="1:8" ht="36.75" customHeight="1">
      <c r="A75" s="115"/>
      <c r="B75" s="24" t="s">
        <v>56</v>
      </c>
      <c r="C75" s="16" t="s">
        <v>50</v>
      </c>
      <c r="D75" s="15" t="s">
        <v>52</v>
      </c>
      <c r="E75" s="15"/>
      <c r="F75" s="15"/>
      <c r="G75" s="15"/>
      <c r="H75" s="25">
        <f>H76+H89</f>
        <v>120</v>
      </c>
    </row>
    <row r="76" spans="1:8" ht="81" customHeight="1">
      <c r="A76" s="115"/>
      <c r="B76" s="139" t="s">
        <v>305</v>
      </c>
      <c r="C76" s="140" t="s">
        <v>50</v>
      </c>
      <c r="D76" s="140" t="s">
        <v>52</v>
      </c>
      <c r="E76" s="140" t="s">
        <v>58</v>
      </c>
      <c r="F76" s="140"/>
      <c r="G76" s="107"/>
      <c r="H76" s="108">
        <f>SUM(H77+H84)</f>
        <v>110</v>
      </c>
    </row>
    <row r="77" spans="1:8" ht="60.75" customHeight="1">
      <c r="A77" s="115"/>
      <c r="B77" s="111" t="s">
        <v>200</v>
      </c>
      <c r="C77" s="112">
        <v>992</v>
      </c>
      <c r="D77" s="113" t="s">
        <v>52</v>
      </c>
      <c r="E77" s="113">
        <v>10</v>
      </c>
      <c r="F77" s="113" t="s">
        <v>177</v>
      </c>
      <c r="G77" s="109"/>
      <c r="H77" s="110">
        <f>SUM(H81+H79)</f>
        <v>65</v>
      </c>
    </row>
    <row r="78" spans="1:8" ht="60.75" customHeight="1">
      <c r="A78" s="115"/>
      <c r="B78" s="111" t="s">
        <v>200</v>
      </c>
      <c r="C78" s="112">
        <v>992</v>
      </c>
      <c r="D78" s="113" t="s">
        <v>52</v>
      </c>
      <c r="E78" s="113">
        <v>10</v>
      </c>
      <c r="F78" s="113" t="s">
        <v>177</v>
      </c>
      <c r="G78" s="109"/>
      <c r="H78" s="110">
        <f>H79</f>
        <v>50</v>
      </c>
    </row>
    <row r="79" spans="1:8" ht="36" customHeight="1">
      <c r="A79" s="115"/>
      <c r="B79" s="111" t="s">
        <v>299</v>
      </c>
      <c r="C79" s="112">
        <v>992</v>
      </c>
      <c r="D79" s="113" t="s">
        <v>52</v>
      </c>
      <c r="E79" s="113" t="s">
        <v>58</v>
      </c>
      <c r="F79" s="113" t="s">
        <v>300</v>
      </c>
      <c r="G79" s="109" t="s">
        <v>65</v>
      </c>
      <c r="H79" s="110">
        <v>50</v>
      </c>
    </row>
    <row r="80" spans="1:8" ht="36" customHeight="1">
      <c r="A80" s="115"/>
      <c r="B80" s="111" t="s">
        <v>200</v>
      </c>
      <c r="C80" s="112">
        <v>992</v>
      </c>
      <c r="D80" s="113" t="s">
        <v>52</v>
      </c>
      <c r="E80" s="113" t="s">
        <v>58</v>
      </c>
      <c r="F80" s="113" t="s">
        <v>177</v>
      </c>
      <c r="G80" s="109"/>
      <c r="H80" s="110">
        <f>H81</f>
        <v>15</v>
      </c>
    </row>
    <row r="81" spans="1:8" ht="42.75" customHeight="1">
      <c r="A81" s="115"/>
      <c r="B81" s="111" t="s">
        <v>235</v>
      </c>
      <c r="C81" s="112">
        <v>992</v>
      </c>
      <c r="D81" s="113" t="s">
        <v>52</v>
      </c>
      <c r="E81" s="113">
        <v>10</v>
      </c>
      <c r="F81" s="113" t="s">
        <v>236</v>
      </c>
      <c r="G81" s="109"/>
      <c r="H81" s="110">
        <f>SUM(H82)</f>
        <v>15</v>
      </c>
    </row>
    <row r="82" spans="1:8" ht="27" customHeight="1">
      <c r="A82" s="115"/>
      <c r="B82" s="111" t="s">
        <v>201</v>
      </c>
      <c r="C82" s="112">
        <v>992</v>
      </c>
      <c r="D82" s="113" t="s">
        <v>52</v>
      </c>
      <c r="E82" s="113">
        <v>10</v>
      </c>
      <c r="F82" s="113" t="s">
        <v>237</v>
      </c>
      <c r="G82" s="109"/>
      <c r="H82" s="110">
        <f>SUM(H83)</f>
        <v>15</v>
      </c>
    </row>
    <row r="83" spans="1:8" ht="37.5">
      <c r="A83" s="115"/>
      <c r="B83" s="111" t="s">
        <v>143</v>
      </c>
      <c r="C83" s="112">
        <v>992</v>
      </c>
      <c r="D83" s="113" t="s">
        <v>52</v>
      </c>
      <c r="E83" s="113">
        <v>10</v>
      </c>
      <c r="F83" s="113" t="s">
        <v>237</v>
      </c>
      <c r="G83" s="109" t="s">
        <v>65</v>
      </c>
      <c r="H83" s="234">
        <v>15</v>
      </c>
    </row>
    <row r="84" spans="1:8" ht="18.75">
      <c r="A84" s="115"/>
      <c r="B84" s="240" t="s">
        <v>179</v>
      </c>
      <c r="C84" s="241">
        <v>992</v>
      </c>
      <c r="D84" s="242" t="s">
        <v>52</v>
      </c>
      <c r="E84" s="242" t="s">
        <v>58</v>
      </c>
      <c r="F84" s="242" t="s">
        <v>178</v>
      </c>
      <c r="G84" s="243"/>
      <c r="H84" s="244">
        <f>H85</f>
        <v>45</v>
      </c>
    </row>
    <row r="85" spans="1:8" ht="59.25" customHeight="1">
      <c r="A85" s="115"/>
      <c r="B85" s="240" t="s">
        <v>313</v>
      </c>
      <c r="C85" s="241">
        <v>992</v>
      </c>
      <c r="D85" s="242" t="s">
        <v>52</v>
      </c>
      <c r="E85" s="242" t="s">
        <v>58</v>
      </c>
      <c r="F85" s="242" t="s">
        <v>314</v>
      </c>
      <c r="G85" s="243"/>
      <c r="H85" s="244">
        <f>H86</f>
        <v>45</v>
      </c>
    </row>
    <row r="86" spans="1:8" ht="67.5" customHeight="1">
      <c r="A86" s="115"/>
      <c r="B86" s="240" t="s">
        <v>315</v>
      </c>
      <c r="C86" s="241">
        <v>992</v>
      </c>
      <c r="D86" s="242" t="s">
        <v>52</v>
      </c>
      <c r="E86" s="242" t="s">
        <v>58</v>
      </c>
      <c r="F86" s="242" t="s">
        <v>316</v>
      </c>
      <c r="G86" s="243"/>
      <c r="H86" s="244">
        <f>H87</f>
        <v>45</v>
      </c>
    </row>
    <row r="87" spans="1:8" ht="18.75">
      <c r="A87" s="115"/>
      <c r="B87" s="240" t="s">
        <v>201</v>
      </c>
      <c r="C87" s="241">
        <v>992</v>
      </c>
      <c r="D87" s="242" t="s">
        <v>52</v>
      </c>
      <c r="E87" s="242" t="s">
        <v>58</v>
      </c>
      <c r="F87" s="242" t="s">
        <v>317</v>
      </c>
      <c r="G87" s="243"/>
      <c r="H87" s="244">
        <f>H88</f>
        <v>45</v>
      </c>
    </row>
    <row r="88" spans="1:8" ht="47.25" customHeight="1">
      <c r="A88" s="115"/>
      <c r="B88" s="111" t="s">
        <v>143</v>
      </c>
      <c r="C88" s="241">
        <v>992</v>
      </c>
      <c r="D88" s="242" t="s">
        <v>52</v>
      </c>
      <c r="E88" s="242" t="s">
        <v>58</v>
      </c>
      <c r="F88" s="242" t="s">
        <v>317</v>
      </c>
      <c r="G88" s="243" t="s">
        <v>65</v>
      </c>
      <c r="H88" s="244">
        <v>45</v>
      </c>
    </row>
    <row r="89" spans="1:8" ht="67.5" customHeight="1">
      <c r="A89" s="115"/>
      <c r="B89" s="87" t="s">
        <v>122</v>
      </c>
      <c r="C89" s="88" t="s">
        <v>50</v>
      </c>
      <c r="D89" s="88" t="s">
        <v>52</v>
      </c>
      <c r="E89" s="88" t="s">
        <v>123</v>
      </c>
      <c r="F89" s="88"/>
      <c r="G89" s="89"/>
      <c r="H89" s="90">
        <f>SUM(H90)</f>
        <v>10</v>
      </c>
    </row>
    <row r="90" spans="1:8" ht="24" customHeight="1">
      <c r="A90" s="115"/>
      <c r="B90" s="141" t="s">
        <v>179</v>
      </c>
      <c r="C90" s="16" t="s">
        <v>50</v>
      </c>
      <c r="D90" s="16" t="s">
        <v>52</v>
      </c>
      <c r="E90" s="16" t="s">
        <v>123</v>
      </c>
      <c r="F90" s="16" t="s">
        <v>178</v>
      </c>
      <c r="G90" s="91"/>
      <c r="H90" s="90">
        <f>H91+H95</f>
        <v>10</v>
      </c>
    </row>
    <row r="91" spans="1:8" ht="41.25" customHeight="1">
      <c r="A91" s="115"/>
      <c r="B91" s="74" t="s">
        <v>254</v>
      </c>
      <c r="C91" s="117">
        <v>992</v>
      </c>
      <c r="D91" s="28" t="s">
        <v>52</v>
      </c>
      <c r="E91" s="28">
        <v>14</v>
      </c>
      <c r="F91" s="93" t="s">
        <v>253</v>
      </c>
      <c r="G91" s="151"/>
      <c r="H91" s="114">
        <f>H92</f>
        <v>5</v>
      </c>
    </row>
    <row r="92" spans="1:8" ht="40.5" customHeight="1">
      <c r="A92" s="115"/>
      <c r="B92" s="21" t="s">
        <v>272</v>
      </c>
      <c r="C92" s="37" t="s">
        <v>50</v>
      </c>
      <c r="D92" s="31" t="s">
        <v>52</v>
      </c>
      <c r="E92" s="31" t="s">
        <v>123</v>
      </c>
      <c r="F92" s="93" t="s">
        <v>202</v>
      </c>
      <c r="G92" s="94"/>
      <c r="H92" s="92">
        <f>SUM(H93)</f>
        <v>5</v>
      </c>
    </row>
    <row r="93" spans="1:8" ht="20.25" customHeight="1">
      <c r="A93" s="115"/>
      <c r="B93" s="137" t="s">
        <v>201</v>
      </c>
      <c r="C93" s="37" t="s">
        <v>50</v>
      </c>
      <c r="D93" s="31" t="s">
        <v>52</v>
      </c>
      <c r="E93" s="31" t="s">
        <v>123</v>
      </c>
      <c r="F93" s="93" t="s">
        <v>203</v>
      </c>
      <c r="G93" s="94"/>
      <c r="H93" s="92">
        <f>SUM(H94)</f>
        <v>5</v>
      </c>
    </row>
    <row r="94" spans="1:8" ht="38.25" customHeight="1">
      <c r="A94" s="115"/>
      <c r="B94" s="78" t="s">
        <v>143</v>
      </c>
      <c r="C94" s="37" t="s">
        <v>50</v>
      </c>
      <c r="D94" s="31" t="s">
        <v>52</v>
      </c>
      <c r="E94" s="31" t="s">
        <v>123</v>
      </c>
      <c r="F94" s="93" t="s">
        <v>203</v>
      </c>
      <c r="G94" s="94" t="s">
        <v>65</v>
      </c>
      <c r="H94" s="92">
        <v>5</v>
      </c>
    </row>
    <row r="95" spans="1:8" ht="38.25" customHeight="1">
      <c r="A95" s="115"/>
      <c r="B95" s="111" t="s">
        <v>290</v>
      </c>
      <c r="C95" s="19" t="s">
        <v>50</v>
      </c>
      <c r="D95" s="19" t="s">
        <v>52</v>
      </c>
      <c r="E95" s="19" t="s">
        <v>123</v>
      </c>
      <c r="F95" s="19" t="s">
        <v>291</v>
      </c>
      <c r="G95" s="91"/>
      <c r="H95" s="92">
        <f>SUM(H96)</f>
        <v>5</v>
      </c>
    </row>
    <row r="96" spans="1:8" ht="72.75" customHeight="1">
      <c r="A96" s="115"/>
      <c r="B96" s="111" t="s">
        <v>292</v>
      </c>
      <c r="C96" s="221" t="s">
        <v>50</v>
      </c>
      <c r="D96" s="221" t="s">
        <v>52</v>
      </c>
      <c r="E96" s="221" t="s">
        <v>123</v>
      </c>
      <c r="F96" s="221" t="s">
        <v>293</v>
      </c>
      <c r="G96" s="116"/>
      <c r="H96" s="114">
        <f>SUM(H97)</f>
        <v>5</v>
      </c>
    </row>
    <row r="97" spans="1:8" ht="33" customHeight="1">
      <c r="A97" s="115"/>
      <c r="B97" s="74" t="s">
        <v>201</v>
      </c>
      <c r="C97" s="117">
        <v>992</v>
      </c>
      <c r="D97" s="28" t="s">
        <v>52</v>
      </c>
      <c r="E97" s="28">
        <v>14</v>
      </c>
      <c r="F97" s="28" t="s">
        <v>294</v>
      </c>
      <c r="G97" s="222"/>
      <c r="H97" s="114">
        <f>SUM(H98)</f>
        <v>5</v>
      </c>
    </row>
    <row r="98" spans="1:8" ht="38.25" customHeight="1">
      <c r="A98" s="115"/>
      <c r="B98" s="74" t="s">
        <v>143</v>
      </c>
      <c r="C98" s="117">
        <v>992</v>
      </c>
      <c r="D98" s="28" t="s">
        <v>52</v>
      </c>
      <c r="E98" s="28">
        <v>14</v>
      </c>
      <c r="F98" s="28" t="s">
        <v>294</v>
      </c>
      <c r="G98" s="116" t="s">
        <v>65</v>
      </c>
      <c r="H98" s="114">
        <v>5</v>
      </c>
    </row>
    <row r="99" spans="1:8" ht="22.5" customHeight="1">
      <c r="A99" s="115"/>
      <c r="B99" s="24" t="s">
        <v>15</v>
      </c>
      <c r="C99" s="16" t="s">
        <v>50</v>
      </c>
      <c r="D99" s="16" t="s">
        <v>54</v>
      </c>
      <c r="E99" s="16"/>
      <c r="F99" s="16"/>
      <c r="G99" s="16"/>
      <c r="H99" s="39">
        <f>H100+H106+H118</f>
        <v>14709.099999999999</v>
      </c>
    </row>
    <row r="100" spans="1:8" ht="22.5" customHeight="1">
      <c r="A100" s="115"/>
      <c r="B100" s="24" t="s">
        <v>124</v>
      </c>
      <c r="C100" s="4">
        <v>992</v>
      </c>
      <c r="D100" s="16" t="s">
        <v>54</v>
      </c>
      <c r="E100" s="16" t="s">
        <v>59</v>
      </c>
      <c r="F100" s="16"/>
      <c r="G100" s="16"/>
      <c r="H100" s="39">
        <f>SUM(H101)</f>
        <v>10</v>
      </c>
    </row>
    <row r="101" spans="1:8" ht="78" customHeight="1">
      <c r="A101" s="115"/>
      <c r="B101" s="22" t="s">
        <v>181</v>
      </c>
      <c r="C101" s="84">
        <v>992</v>
      </c>
      <c r="D101" s="37" t="s">
        <v>54</v>
      </c>
      <c r="E101" s="37" t="s">
        <v>59</v>
      </c>
      <c r="F101" s="37" t="s">
        <v>180</v>
      </c>
      <c r="G101" s="19"/>
      <c r="H101" s="36">
        <f>SUM(H102)</f>
        <v>10</v>
      </c>
    </row>
    <row r="102" spans="1:8" ht="21" customHeight="1">
      <c r="A102" s="115"/>
      <c r="B102" s="118" t="s">
        <v>204</v>
      </c>
      <c r="C102" s="119">
        <v>992</v>
      </c>
      <c r="D102" s="120" t="s">
        <v>54</v>
      </c>
      <c r="E102" s="120" t="s">
        <v>59</v>
      </c>
      <c r="F102" s="120" t="s">
        <v>205</v>
      </c>
      <c r="G102" s="19"/>
      <c r="H102" s="36">
        <f>SUM(H103)</f>
        <v>10</v>
      </c>
    </row>
    <row r="103" spans="1:8" ht="44.25" customHeight="1">
      <c r="A103" s="115"/>
      <c r="B103" s="22" t="s">
        <v>255</v>
      </c>
      <c r="C103" s="84">
        <v>992</v>
      </c>
      <c r="D103" s="37" t="s">
        <v>54</v>
      </c>
      <c r="E103" s="37" t="s">
        <v>59</v>
      </c>
      <c r="F103" s="120" t="s">
        <v>206</v>
      </c>
      <c r="G103" s="19"/>
      <c r="H103" s="36">
        <f>SUM(H104)</f>
        <v>10</v>
      </c>
    </row>
    <row r="104" spans="1:8" ht="27.75" customHeight="1">
      <c r="A104" s="115"/>
      <c r="B104" s="22" t="s">
        <v>201</v>
      </c>
      <c r="C104" s="84">
        <v>992</v>
      </c>
      <c r="D104" s="37" t="s">
        <v>54</v>
      </c>
      <c r="E104" s="37" t="s">
        <v>59</v>
      </c>
      <c r="F104" s="120" t="s">
        <v>207</v>
      </c>
      <c r="G104" s="19"/>
      <c r="H104" s="36">
        <f>SUM(H105)</f>
        <v>10</v>
      </c>
    </row>
    <row r="105" spans="1:8" ht="42.75" customHeight="1">
      <c r="A105" s="115"/>
      <c r="B105" s="95" t="s">
        <v>143</v>
      </c>
      <c r="C105" s="84">
        <v>992</v>
      </c>
      <c r="D105" s="37" t="s">
        <v>54</v>
      </c>
      <c r="E105" s="37" t="s">
        <v>59</v>
      </c>
      <c r="F105" s="120" t="s">
        <v>207</v>
      </c>
      <c r="G105" s="19" t="s">
        <v>65</v>
      </c>
      <c r="H105" s="36">
        <v>10</v>
      </c>
    </row>
    <row r="106" spans="1:8" ht="30" customHeight="1">
      <c r="A106" s="115"/>
      <c r="B106" s="211" t="s">
        <v>16</v>
      </c>
      <c r="C106" s="4">
        <v>992</v>
      </c>
      <c r="D106" s="16" t="s">
        <v>54</v>
      </c>
      <c r="E106" s="16" t="s">
        <v>57</v>
      </c>
      <c r="F106" s="16"/>
      <c r="G106" s="16"/>
      <c r="H106" s="39">
        <f>SUM(H107)</f>
        <v>14490.3</v>
      </c>
    </row>
    <row r="107" spans="1:8" ht="26.25" customHeight="1">
      <c r="A107" s="115"/>
      <c r="B107" s="76" t="s">
        <v>148</v>
      </c>
      <c r="C107" s="96">
        <v>992</v>
      </c>
      <c r="D107" s="19" t="s">
        <v>54</v>
      </c>
      <c r="E107" s="19" t="s">
        <v>57</v>
      </c>
      <c r="F107" s="38" t="s">
        <v>183</v>
      </c>
      <c r="G107" s="81"/>
      <c r="H107" s="36">
        <f>H108+H111+H115</f>
        <v>14490.3</v>
      </c>
    </row>
    <row r="108" spans="1:8" ht="75.75" customHeight="1">
      <c r="A108" s="115"/>
      <c r="B108" s="76" t="s">
        <v>149</v>
      </c>
      <c r="C108" s="7">
        <v>992</v>
      </c>
      <c r="D108" s="19" t="s">
        <v>54</v>
      </c>
      <c r="E108" s="19" t="s">
        <v>57</v>
      </c>
      <c r="F108" s="38" t="s">
        <v>184</v>
      </c>
      <c r="G108" s="81"/>
      <c r="H108" s="36">
        <f>H109</f>
        <v>2274.5</v>
      </c>
    </row>
    <row r="109" spans="1:8" ht="58.5" customHeight="1">
      <c r="A109" s="115"/>
      <c r="B109" s="76" t="s">
        <v>273</v>
      </c>
      <c r="C109" s="7">
        <v>992</v>
      </c>
      <c r="D109" s="19" t="s">
        <v>54</v>
      </c>
      <c r="E109" s="19" t="s">
        <v>57</v>
      </c>
      <c r="F109" s="38" t="s">
        <v>185</v>
      </c>
      <c r="G109" s="81"/>
      <c r="H109" s="36">
        <f>SUM(H110)</f>
        <v>2274.5</v>
      </c>
    </row>
    <row r="110" spans="1:8" ht="42.75" customHeight="1">
      <c r="A110" s="115"/>
      <c r="B110" s="76" t="s">
        <v>143</v>
      </c>
      <c r="C110" s="7">
        <v>992</v>
      </c>
      <c r="D110" s="19" t="s">
        <v>54</v>
      </c>
      <c r="E110" s="19" t="s">
        <v>57</v>
      </c>
      <c r="F110" s="38" t="s">
        <v>185</v>
      </c>
      <c r="G110" s="81" t="s">
        <v>65</v>
      </c>
      <c r="H110" s="36">
        <v>2274.5</v>
      </c>
    </row>
    <row r="111" spans="1:8" ht="78" customHeight="1">
      <c r="A111" s="115"/>
      <c r="B111" s="123" t="s">
        <v>256</v>
      </c>
      <c r="C111" s="7">
        <v>992</v>
      </c>
      <c r="D111" s="19" t="s">
        <v>54</v>
      </c>
      <c r="E111" s="19" t="s">
        <v>57</v>
      </c>
      <c r="F111" s="144" t="s">
        <v>224</v>
      </c>
      <c r="G111" s="81"/>
      <c r="H111" s="36">
        <f>SUM(H112)</f>
        <v>2500</v>
      </c>
    </row>
    <row r="112" spans="1:8" ht="55.5" customHeight="1">
      <c r="A112" s="115"/>
      <c r="B112" s="123" t="s">
        <v>225</v>
      </c>
      <c r="C112" s="7">
        <v>992</v>
      </c>
      <c r="D112" s="19" t="s">
        <v>54</v>
      </c>
      <c r="E112" s="19" t="s">
        <v>57</v>
      </c>
      <c r="F112" s="144" t="s">
        <v>230</v>
      </c>
      <c r="G112" s="81"/>
      <c r="H112" s="36">
        <f>SUM(H113)</f>
        <v>2500</v>
      </c>
    </row>
    <row r="113" spans="1:8" ht="27" customHeight="1">
      <c r="A113" s="115"/>
      <c r="B113" s="145" t="s">
        <v>201</v>
      </c>
      <c r="C113" s="143">
        <v>992</v>
      </c>
      <c r="D113" s="94" t="s">
        <v>54</v>
      </c>
      <c r="E113" s="94" t="s">
        <v>57</v>
      </c>
      <c r="F113" s="144" t="s">
        <v>223</v>
      </c>
      <c r="G113" s="81"/>
      <c r="H113" s="36">
        <f>SUM(H114)</f>
        <v>2500</v>
      </c>
    </row>
    <row r="114" spans="1:8" ht="36.75" customHeight="1">
      <c r="A114" s="115"/>
      <c r="B114" s="76" t="s">
        <v>143</v>
      </c>
      <c r="C114" s="143">
        <v>992</v>
      </c>
      <c r="D114" s="94" t="s">
        <v>54</v>
      </c>
      <c r="E114" s="94" t="s">
        <v>57</v>
      </c>
      <c r="F114" s="144" t="s">
        <v>223</v>
      </c>
      <c r="G114" s="81" t="s">
        <v>65</v>
      </c>
      <c r="H114" s="36">
        <v>2500</v>
      </c>
    </row>
    <row r="115" spans="1:8" ht="115.5" customHeight="1">
      <c r="A115" s="225"/>
      <c r="B115" s="226" t="s">
        <v>312</v>
      </c>
      <c r="C115" s="143">
        <v>992</v>
      </c>
      <c r="D115" s="94" t="s">
        <v>54</v>
      </c>
      <c r="E115" s="94" t="s">
        <v>57</v>
      </c>
      <c r="F115" s="144" t="s">
        <v>279</v>
      </c>
      <c r="G115" s="81"/>
      <c r="H115" s="36">
        <f>SUM(H116)</f>
        <v>9715.8</v>
      </c>
    </row>
    <row r="116" spans="1:8" ht="39" customHeight="1">
      <c r="A116" s="225"/>
      <c r="B116" s="76" t="s">
        <v>281</v>
      </c>
      <c r="C116" s="143">
        <v>992</v>
      </c>
      <c r="D116" s="94" t="s">
        <v>54</v>
      </c>
      <c r="E116" s="94" t="s">
        <v>57</v>
      </c>
      <c r="F116" s="144" t="s">
        <v>280</v>
      </c>
      <c r="G116" s="81"/>
      <c r="H116" s="36">
        <f>SUM(H117)</f>
        <v>9715.8</v>
      </c>
    </row>
    <row r="117" spans="1:8" ht="45.75" customHeight="1">
      <c r="A117" s="115"/>
      <c r="B117" s="76" t="s">
        <v>143</v>
      </c>
      <c r="C117" s="143">
        <v>992</v>
      </c>
      <c r="D117" s="94" t="s">
        <v>54</v>
      </c>
      <c r="E117" s="94" t="s">
        <v>57</v>
      </c>
      <c r="F117" s="238" t="s">
        <v>280</v>
      </c>
      <c r="G117" s="81" t="s">
        <v>65</v>
      </c>
      <c r="H117" s="36">
        <v>9715.8</v>
      </c>
    </row>
    <row r="118" spans="1:8" ht="41.25" customHeight="1">
      <c r="A118" s="115"/>
      <c r="B118" s="97" t="s">
        <v>17</v>
      </c>
      <c r="C118" s="89">
        <v>992</v>
      </c>
      <c r="D118" s="89" t="s">
        <v>54</v>
      </c>
      <c r="E118" s="89" t="s">
        <v>60</v>
      </c>
      <c r="F118" s="89"/>
      <c r="G118" s="16"/>
      <c r="H118" s="39">
        <f>H119+H125</f>
        <v>208.8</v>
      </c>
    </row>
    <row r="119" spans="1:8" ht="42" customHeight="1">
      <c r="A119" s="115"/>
      <c r="B119" s="78" t="s">
        <v>246</v>
      </c>
      <c r="C119" s="19" t="s">
        <v>50</v>
      </c>
      <c r="D119" s="19" t="s">
        <v>54</v>
      </c>
      <c r="E119" s="19" t="s">
        <v>60</v>
      </c>
      <c r="F119" s="23" t="s">
        <v>153</v>
      </c>
      <c r="G119" s="19"/>
      <c r="H119" s="36">
        <f>SUM(H120)</f>
        <v>203.8</v>
      </c>
    </row>
    <row r="120" spans="1:8" ht="39.75" customHeight="1">
      <c r="A120" s="115"/>
      <c r="B120" s="41" t="s">
        <v>251</v>
      </c>
      <c r="C120" s="19" t="s">
        <v>50</v>
      </c>
      <c r="D120" s="19" t="s">
        <v>54</v>
      </c>
      <c r="E120" s="23" t="s">
        <v>60</v>
      </c>
      <c r="F120" s="31" t="s">
        <v>175</v>
      </c>
      <c r="G120" s="23"/>
      <c r="H120" s="36">
        <f>SUM(H121)</f>
        <v>203.8</v>
      </c>
    </row>
    <row r="121" spans="1:8" ht="37.5" customHeight="1">
      <c r="A121" s="115"/>
      <c r="B121" s="41" t="s">
        <v>150</v>
      </c>
      <c r="C121" s="7">
        <v>992</v>
      </c>
      <c r="D121" s="19" t="s">
        <v>54</v>
      </c>
      <c r="E121" s="38">
        <v>12</v>
      </c>
      <c r="F121" s="31" t="s">
        <v>182</v>
      </c>
      <c r="G121" s="19"/>
      <c r="H121" s="36">
        <f>SUM(H122)</f>
        <v>203.8</v>
      </c>
    </row>
    <row r="122" spans="1:8" ht="40.5" customHeight="1">
      <c r="A122" s="115"/>
      <c r="B122" s="41" t="s">
        <v>145</v>
      </c>
      <c r="C122" s="7">
        <v>992</v>
      </c>
      <c r="D122" s="19" t="s">
        <v>54</v>
      </c>
      <c r="E122" s="38">
        <v>12</v>
      </c>
      <c r="F122" s="31" t="s">
        <v>208</v>
      </c>
      <c r="G122" s="19"/>
      <c r="H122" s="36">
        <f>SUM(H123)</f>
        <v>203.8</v>
      </c>
    </row>
    <row r="123" spans="1:8" ht="23.25" customHeight="1">
      <c r="A123" s="115"/>
      <c r="B123" s="83" t="s">
        <v>51</v>
      </c>
      <c r="C123" s="7">
        <v>992</v>
      </c>
      <c r="D123" s="19" t="s">
        <v>54</v>
      </c>
      <c r="E123" s="38">
        <v>12</v>
      </c>
      <c r="F123" s="31" t="s">
        <v>208</v>
      </c>
      <c r="G123" s="19" t="s">
        <v>72</v>
      </c>
      <c r="H123" s="36">
        <v>203.8</v>
      </c>
    </row>
    <row r="124" spans="1:8" ht="72" customHeight="1">
      <c r="A124" s="115"/>
      <c r="B124" s="22" t="s">
        <v>181</v>
      </c>
      <c r="C124" s="84">
        <v>992</v>
      </c>
      <c r="D124" s="37" t="s">
        <v>54</v>
      </c>
      <c r="E124" s="37" t="s">
        <v>60</v>
      </c>
      <c r="F124" s="37" t="s">
        <v>180</v>
      </c>
      <c r="G124" s="19"/>
      <c r="H124" s="36">
        <f>SUM(H125)</f>
        <v>5</v>
      </c>
    </row>
    <row r="125" spans="1:8" ht="43.5" customHeight="1">
      <c r="A125" s="115"/>
      <c r="B125" s="142" t="s">
        <v>211</v>
      </c>
      <c r="C125" s="121" t="s">
        <v>50</v>
      </c>
      <c r="D125" s="37" t="s">
        <v>54</v>
      </c>
      <c r="E125" s="37" t="s">
        <v>60</v>
      </c>
      <c r="F125" s="37" t="s">
        <v>209</v>
      </c>
      <c r="G125" s="19"/>
      <c r="H125" s="36">
        <f>SUM(H126)</f>
        <v>5</v>
      </c>
    </row>
    <row r="126" spans="1:8" ht="57.75" customHeight="1">
      <c r="A126" s="115"/>
      <c r="B126" s="99" t="s">
        <v>257</v>
      </c>
      <c r="C126" s="37" t="s">
        <v>50</v>
      </c>
      <c r="D126" s="37" t="s">
        <v>54</v>
      </c>
      <c r="E126" s="37" t="s">
        <v>60</v>
      </c>
      <c r="F126" s="37" t="s">
        <v>210</v>
      </c>
      <c r="G126" s="19"/>
      <c r="H126" s="36">
        <f>SUM(H127)</f>
        <v>5</v>
      </c>
    </row>
    <row r="127" spans="1:8" ht="24" customHeight="1">
      <c r="A127" s="115"/>
      <c r="B127" s="137" t="s">
        <v>201</v>
      </c>
      <c r="C127" s="37" t="s">
        <v>50</v>
      </c>
      <c r="D127" s="37" t="s">
        <v>54</v>
      </c>
      <c r="E127" s="37" t="s">
        <v>60</v>
      </c>
      <c r="F127" s="37" t="s">
        <v>212</v>
      </c>
      <c r="G127" s="19"/>
      <c r="H127" s="36">
        <f>SUM(H128)</f>
        <v>5</v>
      </c>
    </row>
    <row r="128" spans="1:8" ht="40.5" customHeight="1">
      <c r="A128" s="115"/>
      <c r="B128" s="78" t="s">
        <v>143</v>
      </c>
      <c r="C128" s="37" t="s">
        <v>50</v>
      </c>
      <c r="D128" s="37" t="s">
        <v>54</v>
      </c>
      <c r="E128" s="37" t="s">
        <v>60</v>
      </c>
      <c r="F128" s="37" t="s">
        <v>212</v>
      </c>
      <c r="G128" s="19" t="s">
        <v>65</v>
      </c>
      <c r="H128" s="36">
        <v>5</v>
      </c>
    </row>
    <row r="129" spans="1:8" ht="21" customHeight="1">
      <c r="A129" s="115"/>
      <c r="B129" s="24" t="s">
        <v>18</v>
      </c>
      <c r="C129" s="33" t="s">
        <v>50</v>
      </c>
      <c r="D129" s="33" t="s">
        <v>59</v>
      </c>
      <c r="E129" s="37"/>
      <c r="F129" s="147"/>
      <c r="G129" s="19"/>
      <c r="H129" s="39">
        <f>SUM(H130+H137)</f>
        <v>7525.4</v>
      </c>
    </row>
    <row r="130" spans="1:8" ht="25.5" customHeight="1">
      <c r="A130" s="115"/>
      <c r="B130" s="24" t="s">
        <v>226</v>
      </c>
      <c r="C130" s="37" t="s">
        <v>50</v>
      </c>
      <c r="D130" s="37" t="s">
        <v>59</v>
      </c>
      <c r="E130" s="37" t="s">
        <v>49</v>
      </c>
      <c r="F130" s="147"/>
      <c r="G130" s="19"/>
      <c r="H130" s="36">
        <f>SUM(H131)</f>
        <v>573.6</v>
      </c>
    </row>
    <row r="131" spans="1:8" ht="27.75" customHeight="1">
      <c r="A131" s="115"/>
      <c r="B131" s="146" t="s">
        <v>179</v>
      </c>
      <c r="C131" s="37" t="s">
        <v>50</v>
      </c>
      <c r="D131" s="37" t="s">
        <v>59</v>
      </c>
      <c r="E131" s="37" t="s">
        <v>49</v>
      </c>
      <c r="F131" s="147" t="s">
        <v>178</v>
      </c>
      <c r="G131" s="19"/>
      <c r="H131" s="36">
        <f>SUM(H132)</f>
        <v>573.6</v>
      </c>
    </row>
    <row r="132" spans="1:8" ht="111.75" customHeight="1">
      <c r="A132" s="115"/>
      <c r="B132" s="146" t="s">
        <v>227</v>
      </c>
      <c r="C132" s="37" t="s">
        <v>50</v>
      </c>
      <c r="D132" s="37" t="s">
        <v>59</v>
      </c>
      <c r="E132" s="148" t="s">
        <v>49</v>
      </c>
      <c r="F132" s="149" t="s">
        <v>228</v>
      </c>
      <c r="G132" s="81"/>
      <c r="H132" s="36">
        <f>SUM(H133)</f>
        <v>573.6</v>
      </c>
    </row>
    <row r="133" spans="1:8" ht="40.5" customHeight="1">
      <c r="A133" s="115"/>
      <c r="B133" s="150" t="s">
        <v>240</v>
      </c>
      <c r="C133" s="37" t="s">
        <v>50</v>
      </c>
      <c r="D133" s="37" t="s">
        <v>59</v>
      </c>
      <c r="E133" s="148" t="s">
        <v>49</v>
      </c>
      <c r="F133" s="149" t="s">
        <v>241</v>
      </c>
      <c r="G133" s="19"/>
      <c r="H133" s="36">
        <f>H134</f>
        <v>573.6</v>
      </c>
    </row>
    <row r="134" spans="1:8" ht="24" customHeight="1">
      <c r="A134" s="115"/>
      <c r="B134" s="150" t="s">
        <v>242</v>
      </c>
      <c r="C134" s="37" t="s">
        <v>50</v>
      </c>
      <c r="D134" s="37" t="s">
        <v>59</v>
      </c>
      <c r="E134" s="148" t="s">
        <v>49</v>
      </c>
      <c r="F134" s="149" t="s">
        <v>243</v>
      </c>
      <c r="G134" s="19"/>
      <c r="H134" s="36">
        <f>H135+H136</f>
        <v>573.6</v>
      </c>
    </row>
    <row r="135" spans="1:8" ht="40.5" customHeight="1">
      <c r="A135" s="115"/>
      <c r="B135" s="229" t="s">
        <v>143</v>
      </c>
      <c r="C135" s="120" t="s">
        <v>50</v>
      </c>
      <c r="D135" s="120" t="s">
        <v>59</v>
      </c>
      <c r="E135" s="230" t="s">
        <v>49</v>
      </c>
      <c r="F135" s="231" t="s">
        <v>243</v>
      </c>
      <c r="G135" s="120" t="s">
        <v>65</v>
      </c>
      <c r="H135" s="228">
        <v>33.6</v>
      </c>
    </row>
    <row r="136" spans="1:8" ht="40.5" customHeight="1">
      <c r="A136" s="115"/>
      <c r="B136" s="239" t="s">
        <v>51</v>
      </c>
      <c r="C136" s="120" t="s">
        <v>50</v>
      </c>
      <c r="D136" s="120" t="s">
        <v>59</v>
      </c>
      <c r="E136" s="230" t="s">
        <v>49</v>
      </c>
      <c r="F136" s="231" t="s">
        <v>243</v>
      </c>
      <c r="G136" s="120" t="s">
        <v>72</v>
      </c>
      <c r="H136" s="228">
        <v>540</v>
      </c>
    </row>
    <row r="137" spans="1:8" ht="27.75" customHeight="1">
      <c r="A137" s="115"/>
      <c r="B137" s="85" t="s">
        <v>19</v>
      </c>
      <c r="C137" s="16" t="s">
        <v>50</v>
      </c>
      <c r="D137" s="16" t="s">
        <v>59</v>
      </c>
      <c r="E137" s="16" t="s">
        <v>52</v>
      </c>
      <c r="F137" s="86"/>
      <c r="G137" s="16"/>
      <c r="H137" s="39">
        <f>SUM(+H138)</f>
        <v>6951.799999999999</v>
      </c>
    </row>
    <row r="138" spans="1:8" ht="342" customHeight="1">
      <c r="A138" s="115"/>
      <c r="B138" s="126" t="s">
        <v>213</v>
      </c>
      <c r="C138" s="124">
        <v>992</v>
      </c>
      <c r="D138" s="88" t="s">
        <v>59</v>
      </c>
      <c r="E138" s="88" t="s">
        <v>52</v>
      </c>
      <c r="F138" s="4" t="s">
        <v>186</v>
      </c>
      <c r="G138" s="16"/>
      <c r="H138" s="39">
        <f>SUM(H139+H143+H148+H152)</f>
        <v>6951.799999999999</v>
      </c>
    </row>
    <row r="139" spans="1:8" ht="22.5" customHeight="1">
      <c r="A139" s="115"/>
      <c r="B139" s="125" t="s">
        <v>188</v>
      </c>
      <c r="C139" s="7">
        <v>992</v>
      </c>
      <c r="D139" s="93" t="s">
        <v>59</v>
      </c>
      <c r="E139" s="93" t="s">
        <v>52</v>
      </c>
      <c r="F139" s="38" t="s">
        <v>187</v>
      </c>
      <c r="G139" s="37"/>
      <c r="H139" s="70">
        <f>SUM(H140)</f>
        <v>769</v>
      </c>
    </row>
    <row r="140" spans="1:8" ht="20.25" customHeight="1">
      <c r="A140" s="115"/>
      <c r="B140" s="83" t="s">
        <v>61</v>
      </c>
      <c r="C140" s="96">
        <v>992</v>
      </c>
      <c r="D140" s="93" t="s">
        <v>59</v>
      </c>
      <c r="E140" s="93" t="s">
        <v>52</v>
      </c>
      <c r="F140" s="38" t="s">
        <v>189</v>
      </c>
      <c r="G140" s="37"/>
      <c r="H140" s="70">
        <f>SUM(H141)</f>
        <v>769</v>
      </c>
    </row>
    <row r="141" spans="1:8" ht="20.25" customHeight="1">
      <c r="A141" s="115"/>
      <c r="B141" s="83" t="s">
        <v>214</v>
      </c>
      <c r="C141" s="96">
        <v>992</v>
      </c>
      <c r="D141" s="93" t="s">
        <v>59</v>
      </c>
      <c r="E141" s="93" t="s">
        <v>52</v>
      </c>
      <c r="F141" s="38" t="s">
        <v>215</v>
      </c>
      <c r="G141" s="37"/>
      <c r="H141" s="70">
        <f>SUM(H142)</f>
        <v>769</v>
      </c>
    </row>
    <row r="142" spans="1:8" ht="38.25" customHeight="1">
      <c r="A142" s="115"/>
      <c r="B142" s="41" t="s">
        <v>143</v>
      </c>
      <c r="C142" s="96">
        <v>992</v>
      </c>
      <c r="D142" s="93" t="s">
        <v>59</v>
      </c>
      <c r="E142" s="93" t="s">
        <v>52</v>
      </c>
      <c r="F142" s="38" t="s">
        <v>215</v>
      </c>
      <c r="G142" s="37" t="s">
        <v>65</v>
      </c>
      <c r="H142" s="70">
        <v>769</v>
      </c>
    </row>
    <row r="143" spans="1:8" ht="41.25" customHeight="1">
      <c r="A143" s="115"/>
      <c r="B143" s="83" t="s">
        <v>93</v>
      </c>
      <c r="C143" s="7">
        <v>992</v>
      </c>
      <c r="D143" s="93" t="s">
        <v>59</v>
      </c>
      <c r="E143" s="93" t="s">
        <v>52</v>
      </c>
      <c r="F143" s="38" t="s">
        <v>190</v>
      </c>
      <c r="G143" s="37"/>
      <c r="H143" s="70">
        <f>SUM(H144)</f>
        <v>3227.2</v>
      </c>
    </row>
    <row r="144" spans="1:8" ht="41.25" customHeight="1">
      <c r="A144" s="115"/>
      <c r="B144" s="83" t="s">
        <v>93</v>
      </c>
      <c r="C144" s="7">
        <v>992</v>
      </c>
      <c r="D144" s="93" t="s">
        <v>59</v>
      </c>
      <c r="E144" s="93" t="s">
        <v>52</v>
      </c>
      <c r="F144" s="38" t="s">
        <v>258</v>
      </c>
      <c r="G144" s="37"/>
      <c r="H144" s="70">
        <f>SUM(H145)</f>
        <v>3227.2</v>
      </c>
    </row>
    <row r="145" spans="1:8" ht="18.75" customHeight="1">
      <c r="A145" s="115"/>
      <c r="B145" s="137" t="s">
        <v>214</v>
      </c>
      <c r="C145" s="7">
        <v>992</v>
      </c>
      <c r="D145" s="93" t="s">
        <v>59</v>
      </c>
      <c r="E145" s="93" t="s">
        <v>52</v>
      </c>
      <c r="F145" s="38" t="s">
        <v>216</v>
      </c>
      <c r="G145" s="37"/>
      <c r="H145" s="70">
        <f>SUM(H146+H147)</f>
        <v>3227.2</v>
      </c>
    </row>
    <row r="146" spans="1:8" ht="36" customHeight="1">
      <c r="A146" s="115"/>
      <c r="B146" s="22" t="s">
        <v>143</v>
      </c>
      <c r="C146" s="10">
        <v>992</v>
      </c>
      <c r="D146" s="93" t="s">
        <v>59</v>
      </c>
      <c r="E146" s="93" t="s">
        <v>52</v>
      </c>
      <c r="F146" s="84" t="s">
        <v>216</v>
      </c>
      <c r="G146" s="37" t="s">
        <v>65</v>
      </c>
      <c r="H146" s="70">
        <v>3164.1</v>
      </c>
    </row>
    <row r="147" spans="1:8" ht="28.5" customHeight="1">
      <c r="A147" s="115"/>
      <c r="B147" s="22" t="s">
        <v>319</v>
      </c>
      <c r="C147" s="10">
        <v>992</v>
      </c>
      <c r="D147" s="93" t="s">
        <v>59</v>
      </c>
      <c r="E147" s="93" t="s">
        <v>52</v>
      </c>
      <c r="F147" s="84" t="s">
        <v>216</v>
      </c>
      <c r="G147" s="37" t="s">
        <v>318</v>
      </c>
      <c r="H147" s="70">
        <v>63.1</v>
      </c>
    </row>
    <row r="148" spans="1:8" ht="40.5" customHeight="1">
      <c r="A148" s="115"/>
      <c r="B148" s="9" t="s">
        <v>263</v>
      </c>
      <c r="C148" s="7">
        <v>992</v>
      </c>
      <c r="D148" s="93" t="s">
        <v>59</v>
      </c>
      <c r="E148" s="93" t="s">
        <v>52</v>
      </c>
      <c r="F148" s="38" t="s">
        <v>262</v>
      </c>
      <c r="G148" s="37"/>
      <c r="H148" s="70">
        <f>SUM(H149)</f>
        <v>2925.6</v>
      </c>
    </row>
    <row r="149" spans="1:8" ht="36" customHeight="1">
      <c r="A149" s="115"/>
      <c r="B149" s="9" t="s">
        <v>274</v>
      </c>
      <c r="C149" s="7">
        <v>992</v>
      </c>
      <c r="D149" s="93" t="s">
        <v>59</v>
      </c>
      <c r="E149" s="93" t="s">
        <v>52</v>
      </c>
      <c r="F149" s="38" t="s">
        <v>264</v>
      </c>
      <c r="G149" s="37"/>
      <c r="H149" s="70">
        <f>SUM(H150)</f>
        <v>2925.6</v>
      </c>
    </row>
    <row r="150" spans="1:8" ht="31.5" customHeight="1">
      <c r="A150" s="115"/>
      <c r="B150" s="9" t="s">
        <v>201</v>
      </c>
      <c r="C150" s="7">
        <v>992</v>
      </c>
      <c r="D150" s="93" t="s">
        <v>59</v>
      </c>
      <c r="E150" s="93" t="s">
        <v>52</v>
      </c>
      <c r="F150" s="38" t="s">
        <v>265</v>
      </c>
      <c r="G150" s="37"/>
      <c r="H150" s="70">
        <f>SUM(H151)</f>
        <v>2925.6</v>
      </c>
    </row>
    <row r="151" spans="1:8" ht="36" customHeight="1">
      <c r="A151" s="115"/>
      <c r="B151" s="22" t="s">
        <v>143</v>
      </c>
      <c r="C151" s="10">
        <v>992</v>
      </c>
      <c r="D151" s="93" t="s">
        <v>59</v>
      </c>
      <c r="E151" s="93" t="s">
        <v>52</v>
      </c>
      <c r="F151" s="84" t="s">
        <v>265</v>
      </c>
      <c r="G151" s="37" t="s">
        <v>65</v>
      </c>
      <c r="H151" s="70">
        <v>2925.6</v>
      </c>
    </row>
    <row r="152" spans="1:8" ht="57.75" customHeight="1">
      <c r="A152" s="115"/>
      <c r="B152" s="22" t="s">
        <v>309</v>
      </c>
      <c r="C152" s="10">
        <v>992</v>
      </c>
      <c r="D152" s="93" t="s">
        <v>59</v>
      </c>
      <c r="E152" s="93" t="s">
        <v>52</v>
      </c>
      <c r="F152" s="84" t="s">
        <v>306</v>
      </c>
      <c r="G152" s="37"/>
      <c r="H152" s="70">
        <f>H153</f>
        <v>30</v>
      </c>
    </row>
    <row r="153" spans="1:8" ht="74.25" customHeight="1">
      <c r="A153" s="115"/>
      <c r="B153" s="22" t="s">
        <v>310</v>
      </c>
      <c r="C153" s="10">
        <v>992</v>
      </c>
      <c r="D153" s="93" t="s">
        <v>59</v>
      </c>
      <c r="E153" s="93" t="s">
        <v>52</v>
      </c>
      <c r="F153" s="84" t="s">
        <v>307</v>
      </c>
      <c r="G153" s="37"/>
      <c r="H153" s="70">
        <f>H154</f>
        <v>30</v>
      </c>
    </row>
    <row r="154" spans="1:8" ht="25.5" customHeight="1">
      <c r="A154" s="115"/>
      <c r="B154" s="22" t="s">
        <v>201</v>
      </c>
      <c r="C154" s="10">
        <v>992</v>
      </c>
      <c r="D154" s="93" t="s">
        <v>59</v>
      </c>
      <c r="E154" s="93" t="s">
        <v>52</v>
      </c>
      <c r="F154" s="84" t="s">
        <v>308</v>
      </c>
      <c r="G154" s="37"/>
      <c r="H154" s="70">
        <f>H155</f>
        <v>30</v>
      </c>
    </row>
    <row r="155" spans="1:8" ht="40.5" customHeight="1">
      <c r="A155" s="115"/>
      <c r="B155" s="22" t="s">
        <v>143</v>
      </c>
      <c r="C155" s="10">
        <v>992</v>
      </c>
      <c r="D155" s="93" t="s">
        <v>59</v>
      </c>
      <c r="E155" s="93" t="s">
        <v>52</v>
      </c>
      <c r="F155" s="84" t="s">
        <v>308</v>
      </c>
      <c r="G155" s="37" t="s">
        <v>65</v>
      </c>
      <c r="H155" s="70">
        <v>30</v>
      </c>
    </row>
    <row r="156" spans="1:8" ht="25.5" customHeight="1">
      <c r="A156" s="115"/>
      <c r="B156" s="20" t="s">
        <v>231</v>
      </c>
      <c r="C156" s="3">
        <v>992</v>
      </c>
      <c r="D156" s="88" t="s">
        <v>232</v>
      </c>
      <c r="E156" s="93"/>
      <c r="F156" s="38"/>
      <c r="G156" s="37"/>
      <c r="H156" s="122">
        <f>SUM(H157)</f>
        <v>70</v>
      </c>
    </row>
    <row r="157" spans="1:8" ht="35.25" customHeight="1">
      <c r="A157" s="115"/>
      <c r="B157" s="20" t="s">
        <v>233</v>
      </c>
      <c r="C157" s="3">
        <v>992</v>
      </c>
      <c r="D157" s="88" t="s">
        <v>232</v>
      </c>
      <c r="E157" s="88" t="s">
        <v>232</v>
      </c>
      <c r="F157" s="38"/>
      <c r="G157" s="37"/>
      <c r="H157" s="70">
        <f>SUM(H158)</f>
        <v>70</v>
      </c>
    </row>
    <row r="158" spans="1:8" ht="60" customHeight="1">
      <c r="A158" s="115"/>
      <c r="B158" s="128" t="s">
        <v>196</v>
      </c>
      <c r="C158" s="37" t="s">
        <v>50</v>
      </c>
      <c r="D158" s="37" t="s">
        <v>232</v>
      </c>
      <c r="E158" s="37" t="s">
        <v>232</v>
      </c>
      <c r="F158" s="37" t="s">
        <v>169</v>
      </c>
      <c r="G158" s="19"/>
      <c r="H158" s="36">
        <f>H159</f>
        <v>70</v>
      </c>
    </row>
    <row r="159" spans="1:8" ht="44.25" customHeight="1">
      <c r="A159" s="115"/>
      <c r="B159" s="138" t="s">
        <v>238</v>
      </c>
      <c r="C159" s="37" t="s">
        <v>50</v>
      </c>
      <c r="D159" s="37" t="s">
        <v>232</v>
      </c>
      <c r="E159" s="37" t="s">
        <v>232</v>
      </c>
      <c r="F159" s="37" t="s">
        <v>222</v>
      </c>
      <c r="G159" s="19"/>
      <c r="H159" s="36">
        <f>SUM(H160)</f>
        <v>70</v>
      </c>
    </row>
    <row r="160" spans="1:8" ht="29.25" customHeight="1">
      <c r="A160" s="115"/>
      <c r="B160" s="138" t="s">
        <v>201</v>
      </c>
      <c r="C160" s="37" t="s">
        <v>50</v>
      </c>
      <c r="D160" s="37" t="s">
        <v>232</v>
      </c>
      <c r="E160" s="37" t="s">
        <v>232</v>
      </c>
      <c r="F160" s="37" t="s">
        <v>239</v>
      </c>
      <c r="G160" s="19"/>
      <c r="H160" s="36">
        <f>SUM(H161)</f>
        <v>70</v>
      </c>
    </row>
    <row r="161" spans="1:8" ht="24" customHeight="1">
      <c r="A161" s="115"/>
      <c r="B161" s="99" t="s">
        <v>152</v>
      </c>
      <c r="C161" s="37" t="s">
        <v>50</v>
      </c>
      <c r="D161" s="37" t="s">
        <v>232</v>
      </c>
      <c r="E161" s="37" t="s">
        <v>232</v>
      </c>
      <c r="F161" s="37" t="s">
        <v>239</v>
      </c>
      <c r="G161" s="19" t="s">
        <v>138</v>
      </c>
      <c r="H161" s="36">
        <v>70</v>
      </c>
    </row>
    <row r="162" spans="1:8" ht="25.5" customHeight="1">
      <c r="A162" s="115"/>
      <c r="B162" s="40" t="s">
        <v>125</v>
      </c>
      <c r="C162" s="16" t="s">
        <v>50</v>
      </c>
      <c r="D162" s="16" t="s">
        <v>63</v>
      </c>
      <c r="E162" s="16"/>
      <c r="F162" s="16"/>
      <c r="G162" s="16"/>
      <c r="H162" s="39">
        <f>H163</f>
        <v>7395.5</v>
      </c>
    </row>
    <row r="163" spans="1:11" ht="19.5" customHeight="1">
      <c r="A163" s="115"/>
      <c r="B163" s="24" t="s">
        <v>21</v>
      </c>
      <c r="C163" s="16" t="s">
        <v>50</v>
      </c>
      <c r="D163" s="16" t="s">
        <v>63</v>
      </c>
      <c r="E163" s="16" t="s">
        <v>48</v>
      </c>
      <c r="F163" s="16"/>
      <c r="G163" s="16"/>
      <c r="H163" s="39">
        <f>SUM(H164)</f>
        <v>7395.5</v>
      </c>
      <c r="K163" s="56"/>
    </row>
    <row r="164" spans="1:8" ht="54.75" customHeight="1">
      <c r="A164" s="115"/>
      <c r="B164" s="136" t="s">
        <v>192</v>
      </c>
      <c r="C164" s="19" t="s">
        <v>50</v>
      </c>
      <c r="D164" s="19" t="s">
        <v>63</v>
      </c>
      <c r="E164" s="19" t="s">
        <v>48</v>
      </c>
      <c r="F164" s="19" t="s">
        <v>191</v>
      </c>
      <c r="G164" s="19"/>
      <c r="H164" s="36">
        <f>SUM(H165)</f>
        <v>7395.5</v>
      </c>
    </row>
    <row r="165" spans="1:8" ht="54.75" customHeight="1">
      <c r="A165" s="115"/>
      <c r="B165" s="18" t="s">
        <v>259</v>
      </c>
      <c r="C165" s="19" t="s">
        <v>50</v>
      </c>
      <c r="D165" s="19" t="s">
        <v>63</v>
      </c>
      <c r="E165" s="19" t="s">
        <v>48</v>
      </c>
      <c r="F165" s="19" t="s">
        <v>193</v>
      </c>
      <c r="G165" s="19"/>
      <c r="H165" s="36">
        <f>SUM(H166+H169)</f>
        <v>7395.5</v>
      </c>
    </row>
    <row r="166" spans="1:8" ht="21" customHeight="1">
      <c r="A166" s="115"/>
      <c r="B166" s="30" t="s">
        <v>137</v>
      </c>
      <c r="C166" s="19" t="s">
        <v>50</v>
      </c>
      <c r="D166" s="19" t="s">
        <v>63</v>
      </c>
      <c r="E166" s="19" t="s">
        <v>48</v>
      </c>
      <c r="F166" s="19" t="s">
        <v>194</v>
      </c>
      <c r="G166" s="19"/>
      <c r="H166" s="36">
        <f>SUM(H167)</f>
        <v>6174.9</v>
      </c>
    </row>
    <row r="167" spans="1:8" ht="51" customHeight="1">
      <c r="A167" s="115"/>
      <c r="B167" s="98" t="s">
        <v>145</v>
      </c>
      <c r="C167" s="19" t="s">
        <v>50</v>
      </c>
      <c r="D167" s="19" t="s">
        <v>63</v>
      </c>
      <c r="E167" s="19" t="s">
        <v>48</v>
      </c>
      <c r="F167" s="19" t="s">
        <v>220</v>
      </c>
      <c r="G167" s="19"/>
      <c r="H167" s="36">
        <f>SUM(H168)</f>
        <v>6174.9</v>
      </c>
    </row>
    <row r="168" spans="1:8" s="154" customFormat="1" ht="21.75" customHeight="1">
      <c r="A168" s="153"/>
      <c r="B168" s="30" t="s">
        <v>152</v>
      </c>
      <c r="C168" s="37" t="s">
        <v>50</v>
      </c>
      <c r="D168" s="37" t="s">
        <v>63</v>
      </c>
      <c r="E168" s="37" t="s">
        <v>48</v>
      </c>
      <c r="F168" s="37" t="s">
        <v>220</v>
      </c>
      <c r="G168" s="37" t="s">
        <v>138</v>
      </c>
      <c r="H168" s="70">
        <v>6174.9</v>
      </c>
    </row>
    <row r="169" spans="1:8" ht="21" customHeight="1">
      <c r="A169" s="115"/>
      <c r="B169" s="22" t="s">
        <v>62</v>
      </c>
      <c r="C169" s="19" t="s">
        <v>50</v>
      </c>
      <c r="D169" s="19" t="s">
        <v>63</v>
      </c>
      <c r="E169" s="19" t="s">
        <v>48</v>
      </c>
      <c r="F169" s="19" t="s">
        <v>195</v>
      </c>
      <c r="G169" s="19"/>
      <c r="H169" s="36">
        <f>SUM(H170)</f>
        <v>1220.6</v>
      </c>
    </row>
    <row r="170" spans="1:8" ht="49.5" customHeight="1">
      <c r="A170" s="115"/>
      <c r="B170" s="98" t="s">
        <v>145</v>
      </c>
      <c r="C170" s="19" t="s">
        <v>50</v>
      </c>
      <c r="D170" s="19" t="s">
        <v>63</v>
      </c>
      <c r="E170" s="19" t="s">
        <v>48</v>
      </c>
      <c r="F170" s="19" t="s">
        <v>221</v>
      </c>
      <c r="G170" s="19"/>
      <c r="H170" s="36">
        <f>SUM(H171)</f>
        <v>1220.6</v>
      </c>
    </row>
    <row r="171" spans="1:8" ht="22.5" customHeight="1">
      <c r="A171" s="115"/>
      <c r="B171" s="83" t="s">
        <v>152</v>
      </c>
      <c r="C171" s="19" t="s">
        <v>50</v>
      </c>
      <c r="D171" s="19" t="s">
        <v>63</v>
      </c>
      <c r="E171" s="19" t="s">
        <v>48</v>
      </c>
      <c r="F171" s="19" t="s">
        <v>221</v>
      </c>
      <c r="G171" s="19" t="s">
        <v>138</v>
      </c>
      <c r="H171" s="36">
        <v>1220.6</v>
      </c>
    </row>
    <row r="172" spans="1:8" ht="18.75">
      <c r="A172" s="115"/>
      <c r="B172" s="24" t="s">
        <v>22</v>
      </c>
      <c r="C172" s="16" t="s">
        <v>50</v>
      </c>
      <c r="D172" s="16" t="s">
        <v>55</v>
      </c>
      <c r="E172" s="16"/>
      <c r="F172" s="16"/>
      <c r="G172" s="16"/>
      <c r="H172" s="39">
        <f aca="true" t="shared" si="0" ref="H172:H177">SUM(H173)</f>
        <v>50</v>
      </c>
    </row>
    <row r="173" spans="1:8" ht="37.5" customHeight="1">
      <c r="A173" s="115"/>
      <c r="B173" s="24" t="s">
        <v>23</v>
      </c>
      <c r="C173" s="16" t="s">
        <v>50</v>
      </c>
      <c r="D173" s="16" t="s">
        <v>55</v>
      </c>
      <c r="E173" s="16" t="s">
        <v>59</v>
      </c>
      <c r="F173" s="16"/>
      <c r="G173" s="16"/>
      <c r="H173" s="39">
        <f t="shared" si="0"/>
        <v>50</v>
      </c>
    </row>
    <row r="174" spans="1:8" ht="118.5" customHeight="1">
      <c r="A174" s="115"/>
      <c r="B174" s="99" t="s">
        <v>260</v>
      </c>
      <c r="C174" s="10">
        <v>992</v>
      </c>
      <c r="D174" s="84">
        <v>11</v>
      </c>
      <c r="E174" s="37" t="s">
        <v>59</v>
      </c>
      <c r="F174" s="84" t="s">
        <v>168</v>
      </c>
      <c r="G174" s="100"/>
      <c r="H174" s="70">
        <f t="shared" si="0"/>
        <v>50</v>
      </c>
    </row>
    <row r="175" spans="1:8" ht="57.75" customHeight="1">
      <c r="A175" s="115"/>
      <c r="B175" s="74" t="s">
        <v>269</v>
      </c>
      <c r="C175" s="129">
        <v>992</v>
      </c>
      <c r="D175" s="84">
        <v>11</v>
      </c>
      <c r="E175" s="37" t="s">
        <v>59</v>
      </c>
      <c r="F175" s="119" t="s">
        <v>267</v>
      </c>
      <c r="G175" s="100"/>
      <c r="H175" s="70">
        <f t="shared" si="0"/>
        <v>50</v>
      </c>
    </row>
    <row r="176" spans="1:8" ht="30" customHeight="1">
      <c r="A176" s="115"/>
      <c r="B176" s="74" t="s">
        <v>270</v>
      </c>
      <c r="C176" s="129">
        <v>992</v>
      </c>
      <c r="D176" s="84">
        <v>11</v>
      </c>
      <c r="E176" s="37" t="s">
        <v>59</v>
      </c>
      <c r="F176" s="119" t="s">
        <v>268</v>
      </c>
      <c r="G176" s="100"/>
      <c r="H176" s="70">
        <f t="shared" si="0"/>
        <v>50</v>
      </c>
    </row>
    <row r="177" spans="1:8" ht="30" customHeight="1">
      <c r="A177" s="115"/>
      <c r="B177" s="74" t="s">
        <v>201</v>
      </c>
      <c r="C177" s="127">
        <v>992</v>
      </c>
      <c r="D177" s="84">
        <v>11</v>
      </c>
      <c r="E177" s="37" t="s">
        <v>59</v>
      </c>
      <c r="F177" s="119" t="s">
        <v>266</v>
      </c>
      <c r="G177" s="100"/>
      <c r="H177" s="70">
        <f t="shared" si="0"/>
        <v>50</v>
      </c>
    </row>
    <row r="178" spans="1:8" ht="37.5">
      <c r="A178" s="115"/>
      <c r="B178" s="128" t="s">
        <v>143</v>
      </c>
      <c r="C178" s="101">
        <v>992</v>
      </c>
      <c r="D178" s="84">
        <v>11</v>
      </c>
      <c r="E178" s="37" t="s">
        <v>59</v>
      </c>
      <c r="F178" s="119" t="s">
        <v>266</v>
      </c>
      <c r="G178" s="84">
        <v>240</v>
      </c>
      <c r="H178" s="70">
        <v>50</v>
      </c>
    </row>
    <row r="179" spans="1:8" ht="28.5" customHeight="1">
      <c r="A179" s="102"/>
      <c r="B179" s="103"/>
      <c r="C179" s="104"/>
      <c r="D179" s="104"/>
      <c r="E179" s="104"/>
      <c r="F179" s="105"/>
      <c r="G179" s="104"/>
      <c r="H179" s="106"/>
    </row>
    <row r="180" spans="1:8" ht="25.5" customHeight="1">
      <c r="A180" s="13" t="s">
        <v>326</v>
      </c>
      <c r="B180" s="2"/>
      <c r="C180" s="2"/>
      <c r="D180" s="2"/>
      <c r="E180"/>
      <c r="F180"/>
      <c r="G180"/>
      <c r="H180"/>
    </row>
    <row r="181" spans="1:8" ht="15.75" customHeight="1">
      <c r="A181" s="13" t="s">
        <v>328</v>
      </c>
      <c r="B181" s="2"/>
      <c r="C181" s="2"/>
      <c r="D181" s="2"/>
      <c r="E181"/>
      <c r="F181"/>
      <c r="G181"/>
      <c r="H181"/>
    </row>
    <row r="182" spans="5:7" ht="20.25" customHeight="1">
      <c r="E182" s="42"/>
      <c r="F182" s="42"/>
      <c r="G182" s="42"/>
    </row>
    <row r="183" spans="2:7" ht="18.75">
      <c r="B183" s="71"/>
      <c r="E183" s="42"/>
      <c r="F183" s="42"/>
      <c r="G183" s="42"/>
    </row>
    <row r="184" spans="5:7" ht="18.75">
      <c r="E184" s="42"/>
      <c r="F184" s="42"/>
      <c r="G184" s="42"/>
    </row>
    <row r="185" spans="5:7" ht="18.75">
      <c r="E185" s="42"/>
      <c r="F185" s="42"/>
      <c r="G185" s="42"/>
    </row>
    <row r="186" spans="5:7" ht="18.75">
      <c r="E186" s="42"/>
      <c r="F186" s="42"/>
      <c r="G186" s="42"/>
    </row>
    <row r="187" spans="5:7" ht="18.75">
      <c r="E187" s="42"/>
      <c r="F187" s="42"/>
      <c r="G187" s="42"/>
    </row>
    <row r="188" spans="5:7" ht="18.75">
      <c r="E188" s="42"/>
      <c r="F188" s="42"/>
      <c r="G188" s="42"/>
    </row>
    <row r="189" spans="5:7" ht="18.75">
      <c r="E189" s="42"/>
      <c r="F189" s="42"/>
      <c r="G189" s="42"/>
    </row>
    <row r="190" spans="5:7" ht="18.75">
      <c r="E190" s="42"/>
      <c r="F190" s="42"/>
      <c r="G190" s="42"/>
    </row>
    <row r="191" spans="5:7" ht="18.75">
      <c r="E191" s="42"/>
      <c r="F191" s="42"/>
      <c r="G191" s="42"/>
    </row>
    <row r="192" spans="5:7" ht="18.75">
      <c r="E192" s="42"/>
      <c r="F192" s="42"/>
      <c r="G192" s="42"/>
    </row>
    <row r="193" spans="5:7" ht="18.75">
      <c r="E193" s="42"/>
      <c r="F193" s="42"/>
      <c r="G193" s="42"/>
    </row>
    <row r="194" spans="5:7" ht="18.75">
      <c r="E194" s="42"/>
      <c r="F194" s="42"/>
      <c r="G194" s="42"/>
    </row>
    <row r="195" spans="5:7" ht="18.75">
      <c r="E195" s="42"/>
      <c r="F195" s="42"/>
      <c r="G195" s="42"/>
    </row>
    <row r="196" spans="5:7" ht="18.75">
      <c r="E196" s="42"/>
      <c r="F196" s="42"/>
      <c r="G196" s="42"/>
    </row>
    <row r="197" spans="5:7" ht="18.75">
      <c r="E197" s="42"/>
      <c r="F197" s="42"/>
      <c r="G197" s="42"/>
    </row>
    <row r="198" spans="5:7" ht="18.75">
      <c r="E198" s="42"/>
      <c r="F198" s="42"/>
      <c r="G198" s="42"/>
    </row>
    <row r="199" spans="5:7" ht="18.75">
      <c r="E199" s="42"/>
      <c r="F199" s="42"/>
      <c r="G199" s="42"/>
    </row>
    <row r="200" spans="5:7" ht="18.75">
      <c r="E200" s="42"/>
      <c r="F200" s="42"/>
      <c r="G200" s="42"/>
    </row>
    <row r="201" spans="5:7" ht="18.75">
      <c r="E201" s="42"/>
      <c r="F201" s="42"/>
      <c r="G201" s="42"/>
    </row>
    <row r="202" spans="5:7" ht="18.75">
      <c r="E202" s="42"/>
      <c r="F202" s="42"/>
      <c r="G202" s="42"/>
    </row>
    <row r="203" spans="5:7" ht="18.75">
      <c r="E203" s="42"/>
      <c r="F203" s="42"/>
      <c r="G203" s="42"/>
    </row>
    <row r="204" spans="5:7" ht="18.75">
      <c r="E204" s="42"/>
      <c r="F204" s="42"/>
      <c r="G204" s="42"/>
    </row>
    <row r="205" spans="5:7" ht="18.75">
      <c r="E205" s="42"/>
      <c r="F205" s="42"/>
      <c r="G205" s="42"/>
    </row>
    <row r="206" spans="5:7" ht="18.75">
      <c r="E206" s="42"/>
      <c r="F206" s="42"/>
      <c r="G206" s="42"/>
    </row>
    <row r="207" spans="5:7" ht="18.75">
      <c r="E207" s="42"/>
      <c r="F207" s="42"/>
      <c r="G207" s="42"/>
    </row>
    <row r="208" spans="5:7" ht="18.75">
      <c r="E208" s="42"/>
      <c r="F208" s="42"/>
      <c r="G208" s="42"/>
    </row>
    <row r="209" spans="5:7" ht="18.75">
      <c r="E209" s="42"/>
      <c r="F209" s="42"/>
      <c r="G209" s="42"/>
    </row>
    <row r="210" spans="5:7" ht="18.75">
      <c r="E210" s="42"/>
      <c r="F210" s="42"/>
      <c r="G210" s="42"/>
    </row>
    <row r="211" spans="5:7" ht="18.75">
      <c r="E211" s="42"/>
      <c r="F211" s="42"/>
      <c r="G211" s="42"/>
    </row>
    <row r="212" spans="5:7" ht="18.75">
      <c r="E212" s="42"/>
      <c r="F212" s="42"/>
      <c r="G212" s="42"/>
    </row>
    <row r="213" spans="5:7" ht="18.75">
      <c r="E213" s="42"/>
      <c r="F213" s="42"/>
      <c r="G213" s="42"/>
    </row>
    <row r="214" spans="5:7" ht="18.75">
      <c r="E214" s="42"/>
      <c r="F214" s="42"/>
      <c r="G214" s="42"/>
    </row>
    <row r="215" spans="5:7" ht="18.75">
      <c r="E215" s="42"/>
      <c r="F215" s="42"/>
      <c r="G215" s="42"/>
    </row>
    <row r="216" spans="5:7" ht="18.75">
      <c r="E216" s="42"/>
      <c r="F216" s="42"/>
      <c r="G216" s="42"/>
    </row>
    <row r="217" spans="5:7" ht="18.75">
      <c r="E217" s="42"/>
      <c r="F217" s="42"/>
      <c r="G217" s="42"/>
    </row>
    <row r="218" spans="5:7" ht="18.75">
      <c r="E218" s="42"/>
      <c r="F218" s="42"/>
      <c r="G218" s="42"/>
    </row>
    <row r="219" spans="5:7" ht="18.75">
      <c r="E219" s="42"/>
      <c r="F219" s="42"/>
      <c r="G219" s="42"/>
    </row>
    <row r="220" spans="5:7" ht="18.75">
      <c r="E220" s="42"/>
      <c r="F220" s="42"/>
      <c r="G220" s="42"/>
    </row>
    <row r="221" spans="5:7" ht="18.75">
      <c r="E221" s="42"/>
      <c r="F221" s="42"/>
      <c r="G221" s="42"/>
    </row>
    <row r="222" spans="5:7" ht="18.75">
      <c r="E222" s="42"/>
      <c r="F222" s="42"/>
      <c r="G222" s="42"/>
    </row>
    <row r="223" spans="5:7" ht="18.75">
      <c r="E223" s="42"/>
      <c r="F223" s="42"/>
      <c r="G223" s="42"/>
    </row>
    <row r="224" spans="5:7" ht="18.75">
      <c r="E224" s="42"/>
      <c r="F224" s="42"/>
      <c r="G224" s="42"/>
    </row>
    <row r="225" spans="5:7" ht="18.75">
      <c r="E225" s="42"/>
      <c r="F225" s="42"/>
      <c r="G225" s="42"/>
    </row>
    <row r="226" spans="5:7" ht="18.75">
      <c r="E226" s="42"/>
      <c r="F226" s="42"/>
      <c r="G226" s="42"/>
    </row>
    <row r="227" spans="5:7" ht="18.75">
      <c r="E227" s="42"/>
      <c r="F227" s="42"/>
      <c r="G227" s="42"/>
    </row>
    <row r="228" spans="5:7" ht="18.75">
      <c r="E228" s="42"/>
      <c r="F228" s="42"/>
      <c r="G228" s="42"/>
    </row>
    <row r="229" spans="5:7" ht="18.75">
      <c r="E229" s="42"/>
      <c r="F229" s="42"/>
      <c r="G229" s="42"/>
    </row>
    <row r="230" spans="5:7" ht="18.75">
      <c r="E230" s="42"/>
      <c r="F230" s="42"/>
      <c r="G230" s="42"/>
    </row>
    <row r="231" spans="5:7" ht="18.75">
      <c r="E231" s="42"/>
      <c r="F231" s="42"/>
      <c r="G231" s="42"/>
    </row>
    <row r="232" spans="5:7" ht="18.75">
      <c r="E232" s="42"/>
      <c r="F232" s="42"/>
      <c r="G232" s="42"/>
    </row>
    <row r="233" spans="5:7" ht="18.75">
      <c r="E233" s="42"/>
      <c r="F233" s="42"/>
      <c r="G233" s="42"/>
    </row>
    <row r="234" spans="5:7" ht="18.75">
      <c r="E234" s="42"/>
      <c r="F234" s="42"/>
      <c r="G234" s="42"/>
    </row>
    <row r="235" spans="5:7" ht="18.75">
      <c r="E235" s="42"/>
      <c r="F235" s="42"/>
      <c r="G235" s="42"/>
    </row>
    <row r="236" spans="5:7" ht="18.75">
      <c r="E236" s="42"/>
      <c r="F236" s="42"/>
      <c r="G236" s="42"/>
    </row>
    <row r="237" spans="5:7" ht="18.75">
      <c r="E237" s="42"/>
      <c r="F237" s="42"/>
      <c r="G237" s="42"/>
    </row>
    <row r="238" spans="5:7" ht="18.75">
      <c r="E238" s="42"/>
      <c r="F238" s="42"/>
      <c r="G238" s="42"/>
    </row>
    <row r="239" spans="5:7" ht="18.75">
      <c r="E239" s="42"/>
      <c r="F239" s="42"/>
      <c r="G239" s="42"/>
    </row>
    <row r="240" spans="5:7" ht="18.75">
      <c r="E240" s="42"/>
      <c r="F240" s="42"/>
      <c r="G240" s="42"/>
    </row>
    <row r="241" spans="5:7" ht="18.75">
      <c r="E241" s="42"/>
      <c r="F241" s="42"/>
      <c r="G241" s="42"/>
    </row>
    <row r="242" spans="5:7" ht="18.75">
      <c r="E242" s="42"/>
      <c r="F242" s="42"/>
      <c r="G242" s="42"/>
    </row>
    <row r="243" spans="5:7" ht="18.75">
      <c r="E243" s="42"/>
      <c r="F243" s="42"/>
      <c r="G243" s="42"/>
    </row>
    <row r="244" spans="5:7" ht="18.75">
      <c r="E244" s="42"/>
      <c r="F244" s="42"/>
      <c r="G244" s="42"/>
    </row>
    <row r="245" spans="5:7" ht="18.75">
      <c r="E245" s="42"/>
      <c r="F245" s="42"/>
      <c r="G245" s="42"/>
    </row>
    <row r="246" spans="5:7" ht="18.75">
      <c r="E246" s="42"/>
      <c r="F246" s="42"/>
      <c r="G246" s="42"/>
    </row>
    <row r="247" spans="5:7" ht="18.75">
      <c r="E247" s="42"/>
      <c r="F247" s="42"/>
      <c r="G247" s="42"/>
    </row>
    <row r="248" spans="5:7" ht="18.75">
      <c r="E248" s="42"/>
      <c r="F248" s="42"/>
      <c r="G248" s="42"/>
    </row>
    <row r="249" spans="5:7" ht="18.75">
      <c r="E249" s="42"/>
      <c r="F249" s="42"/>
      <c r="G249" s="42"/>
    </row>
    <row r="250" spans="5:7" ht="18.75">
      <c r="E250" s="42"/>
      <c r="F250" s="42"/>
      <c r="G250" s="42"/>
    </row>
    <row r="251" spans="5:7" ht="18.75">
      <c r="E251" s="42"/>
      <c r="F251" s="42"/>
      <c r="G251" s="42"/>
    </row>
    <row r="252" spans="5:7" ht="18.75">
      <c r="E252" s="42"/>
      <c r="F252" s="42"/>
      <c r="G252" s="42"/>
    </row>
    <row r="253" spans="5:7" ht="18.75">
      <c r="E253" s="42"/>
      <c r="F253" s="42"/>
      <c r="G253" s="42"/>
    </row>
    <row r="254" spans="5:7" ht="18.75">
      <c r="E254" s="42"/>
      <c r="F254" s="42"/>
      <c r="G254" s="42"/>
    </row>
    <row r="255" spans="5:7" ht="18.75">
      <c r="E255" s="42"/>
      <c r="F255" s="42"/>
      <c r="G255" s="42"/>
    </row>
    <row r="256" spans="5:7" ht="18.75">
      <c r="E256" s="42"/>
      <c r="F256" s="42"/>
      <c r="G256" s="42"/>
    </row>
    <row r="257" spans="5:7" ht="18.75">
      <c r="E257" s="42"/>
      <c r="F257" s="42"/>
      <c r="G257" s="42"/>
    </row>
    <row r="258" spans="5:7" ht="18.75">
      <c r="E258" s="42"/>
      <c r="F258" s="42"/>
      <c r="G258" s="42"/>
    </row>
    <row r="259" spans="5:7" ht="18.75">
      <c r="E259" s="42"/>
      <c r="F259" s="42"/>
      <c r="G259" s="42"/>
    </row>
    <row r="260" spans="5:7" ht="18.75">
      <c r="E260" s="42"/>
      <c r="F260" s="42"/>
      <c r="G260" s="42"/>
    </row>
    <row r="261" spans="5:7" ht="18.75">
      <c r="E261" s="42"/>
      <c r="F261" s="42"/>
      <c r="G261" s="42"/>
    </row>
    <row r="262" spans="5:7" ht="18.75">
      <c r="E262" s="42"/>
      <c r="F262" s="42"/>
      <c r="G262" s="42"/>
    </row>
    <row r="263" spans="5:7" ht="18.75">
      <c r="E263" s="42"/>
      <c r="F263" s="42"/>
      <c r="G263" s="42"/>
    </row>
    <row r="264" spans="5:7" ht="18.75">
      <c r="E264" s="42"/>
      <c r="F264" s="42"/>
      <c r="G264" s="42"/>
    </row>
    <row r="265" spans="5:7" ht="18.75">
      <c r="E265" s="42"/>
      <c r="F265" s="42"/>
      <c r="G265" s="42"/>
    </row>
    <row r="266" spans="5:7" ht="18.75">
      <c r="E266" s="42"/>
      <c r="F266" s="42"/>
      <c r="G266" s="42"/>
    </row>
    <row r="267" spans="5:7" ht="18.75">
      <c r="E267" s="42"/>
      <c r="F267" s="42"/>
      <c r="G267" s="42"/>
    </row>
    <row r="268" spans="5:7" ht="18.75">
      <c r="E268" s="42"/>
      <c r="F268" s="42"/>
      <c r="G268" s="42"/>
    </row>
    <row r="269" spans="5:7" ht="18.75">
      <c r="E269" s="42"/>
      <c r="F269" s="42"/>
      <c r="G269" s="42"/>
    </row>
    <row r="270" spans="5:7" ht="18.75">
      <c r="E270" s="42"/>
      <c r="F270" s="42"/>
      <c r="G270" s="42"/>
    </row>
    <row r="271" spans="5:7" ht="18.75">
      <c r="E271" s="42"/>
      <c r="F271" s="42"/>
      <c r="G271" s="42"/>
    </row>
    <row r="272" spans="5:7" ht="18.75">
      <c r="E272" s="42"/>
      <c r="F272" s="42"/>
      <c r="G272" s="42"/>
    </row>
    <row r="273" spans="5:7" ht="18.75">
      <c r="E273" s="42"/>
      <c r="F273" s="42"/>
      <c r="G273" s="42"/>
    </row>
    <row r="274" spans="5:7" ht="18.75">
      <c r="E274" s="42"/>
      <c r="F274" s="42"/>
      <c r="G274" s="42"/>
    </row>
    <row r="275" spans="5:7" ht="18.75">
      <c r="E275" s="42"/>
      <c r="F275" s="42"/>
      <c r="G275" s="42"/>
    </row>
    <row r="276" spans="5:7" ht="18.75">
      <c r="E276" s="42"/>
      <c r="F276" s="42"/>
      <c r="G276" s="42"/>
    </row>
    <row r="277" spans="5:7" ht="18.75">
      <c r="E277" s="42"/>
      <c r="F277" s="42"/>
      <c r="G277" s="42"/>
    </row>
    <row r="278" spans="5:7" ht="18.75">
      <c r="E278" s="42"/>
      <c r="F278" s="42"/>
      <c r="G278" s="42"/>
    </row>
    <row r="279" spans="5:7" ht="18.75">
      <c r="E279" s="42"/>
      <c r="F279" s="42"/>
      <c r="G279" s="42"/>
    </row>
    <row r="280" spans="5:7" ht="18.75">
      <c r="E280" s="42"/>
      <c r="F280" s="42"/>
      <c r="G280" s="42"/>
    </row>
    <row r="281" spans="5:7" ht="18.75">
      <c r="E281" s="42"/>
      <c r="F281" s="42"/>
      <c r="G281" s="42"/>
    </row>
    <row r="282" spans="5:7" ht="18.75">
      <c r="E282" s="42"/>
      <c r="F282" s="42"/>
      <c r="G282" s="42"/>
    </row>
    <row r="283" spans="5:7" ht="18.75">
      <c r="E283" s="42"/>
      <c r="F283" s="42"/>
      <c r="G283" s="42"/>
    </row>
    <row r="284" spans="5:7" ht="18.75">
      <c r="E284" s="42"/>
      <c r="F284" s="42"/>
      <c r="G284" s="42"/>
    </row>
    <row r="285" spans="5:7" ht="18.75">
      <c r="E285" s="42"/>
      <c r="F285" s="42"/>
      <c r="G285" s="42"/>
    </row>
    <row r="286" spans="5:7" ht="18.75">
      <c r="E286" s="42"/>
      <c r="F286" s="42"/>
      <c r="G286" s="42"/>
    </row>
    <row r="287" spans="5:7" ht="18.75">
      <c r="E287" s="42"/>
      <c r="F287" s="42"/>
      <c r="G287" s="42"/>
    </row>
    <row r="288" spans="5:7" ht="18.75">
      <c r="E288" s="42"/>
      <c r="F288" s="42"/>
      <c r="G288" s="42"/>
    </row>
    <row r="289" spans="5:7" ht="18.75">
      <c r="E289" s="42"/>
      <c r="F289" s="42"/>
      <c r="G289" s="42"/>
    </row>
    <row r="290" spans="5:7" ht="18.75">
      <c r="E290" s="42"/>
      <c r="F290" s="42"/>
      <c r="G290" s="42"/>
    </row>
    <row r="291" spans="5:7" ht="18.75">
      <c r="E291" s="42"/>
      <c r="F291" s="42"/>
      <c r="G291" s="42"/>
    </row>
    <row r="292" spans="5:7" ht="18.75">
      <c r="E292" s="42"/>
      <c r="F292" s="42"/>
      <c r="G292" s="42"/>
    </row>
    <row r="293" spans="5:7" ht="18.75">
      <c r="E293" s="42"/>
      <c r="F293" s="42"/>
      <c r="G293" s="42"/>
    </row>
    <row r="294" spans="5:7" ht="18.75">
      <c r="E294" s="42"/>
      <c r="F294" s="42"/>
      <c r="G294" s="42"/>
    </row>
    <row r="295" spans="5:7" ht="18.75">
      <c r="E295" s="42"/>
      <c r="F295" s="42"/>
      <c r="G295" s="42"/>
    </row>
    <row r="296" spans="5:7" ht="18.75">
      <c r="E296" s="42"/>
      <c r="F296" s="42"/>
      <c r="G296" s="42"/>
    </row>
    <row r="297" spans="5:7" ht="18.75">
      <c r="E297" s="42"/>
      <c r="F297" s="42"/>
      <c r="G297" s="42"/>
    </row>
    <row r="298" spans="5:7" ht="18.75">
      <c r="E298" s="42"/>
      <c r="F298" s="42"/>
      <c r="G298" s="42"/>
    </row>
    <row r="299" spans="5:7" ht="18.75">
      <c r="E299" s="42"/>
      <c r="F299" s="42"/>
      <c r="G299" s="42"/>
    </row>
    <row r="300" spans="5:7" ht="18.75">
      <c r="E300" s="42"/>
      <c r="F300" s="42"/>
      <c r="G300" s="42"/>
    </row>
    <row r="301" spans="5:7" ht="18.75">
      <c r="E301" s="42"/>
      <c r="F301" s="42"/>
      <c r="G301" s="42"/>
    </row>
    <row r="302" spans="5:7" ht="18.75">
      <c r="E302" s="42"/>
      <c r="F302" s="42"/>
      <c r="G302" s="42"/>
    </row>
    <row r="303" spans="5:7" ht="18.75">
      <c r="E303" s="42"/>
      <c r="F303" s="42"/>
      <c r="G303" s="42"/>
    </row>
    <row r="304" spans="5:7" ht="18.75">
      <c r="E304" s="42"/>
      <c r="F304" s="42"/>
      <c r="G304" s="42"/>
    </row>
    <row r="305" spans="5:7" ht="18.75">
      <c r="E305" s="42"/>
      <c r="F305" s="42"/>
      <c r="G305" s="42"/>
    </row>
    <row r="306" spans="5:7" ht="18.75">
      <c r="E306" s="42"/>
      <c r="F306" s="42"/>
      <c r="G306" s="42"/>
    </row>
    <row r="307" spans="5:7" ht="18.75">
      <c r="E307" s="42"/>
      <c r="F307" s="42"/>
      <c r="G307" s="42"/>
    </row>
    <row r="308" spans="5:7" ht="18.75">
      <c r="E308" s="42"/>
      <c r="F308" s="42"/>
      <c r="G308" s="42"/>
    </row>
    <row r="309" spans="5:7" ht="18.75">
      <c r="E309" s="42"/>
      <c r="F309" s="42"/>
      <c r="G309" s="42"/>
    </row>
    <row r="310" spans="5:7" ht="18.75">
      <c r="E310" s="42"/>
      <c r="F310" s="42"/>
      <c r="G310" s="42"/>
    </row>
    <row r="311" spans="5:7" ht="18.75">
      <c r="E311" s="42"/>
      <c r="F311" s="42"/>
      <c r="G311" s="42"/>
    </row>
    <row r="312" spans="5:7" ht="18.75">
      <c r="E312" s="42"/>
      <c r="F312" s="42"/>
      <c r="G312" s="42"/>
    </row>
    <row r="313" spans="5:7" ht="18.75">
      <c r="E313" s="42"/>
      <c r="F313" s="42"/>
      <c r="G313" s="42"/>
    </row>
    <row r="314" spans="5:7" ht="18.75">
      <c r="E314" s="42"/>
      <c r="F314" s="42"/>
      <c r="G314" s="42"/>
    </row>
    <row r="315" spans="5:7" ht="18.75">
      <c r="E315" s="42"/>
      <c r="F315" s="42"/>
      <c r="G315" s="42"/>
    </row>
    <row r="316" spans="5:7" ht="18.75">
      <c r="E316" s="42"/>
      <c r="F316" s="42"/>
      <c r="G316" s="42"/>
    </row>
    <row r="317" spans="5:7" ht="18.75">
      <c r="E317" s="42"/>
      <c r="F317" s="42"/>
      <c r="G317" s="42"/>
    </row>
    <row r="318" spans="5:7" ht="18.75">
      <c r="E318" s="42"/>
      <c r="F318" s="42"/>
      <c r="G318" s="42"/>
    </row>
    <row r="319" spans="5:7" ht="18.75">
      <c r="E319" s="42"/>
      <c r="F319" s="42"/>
      <c r="G319" s="42"/>
    </row>
    <row r="320" spans="5:7" ht="18.75">
      <c r="E320" s="42"/>
      <c r="F320" s="42"/>
      <c r="G320" s="42"/>
    </row>
    <row r="321" spans="5:7" ht="18.75">
      <c r="E321" s="42"/>
      <c r="F321" s="42"/>
      <c r="G321" s="42"/>
    </row>
    <row r="322" spans="5:7" ht="18.75">
      <c r="E322" s="42"/>
      <c r="F322" s="42"/>
      <c r="G322" s="42"/>
    </row>
    <row r="323" spans="5:7" ht="18.75">
      <c r="E323" s="42"/>
      <c r="F323" s="42"/>
      <c r="G323" s="42"/>
    </row>
    <row r="324" spans="5:7" ht="18.75">
      <c r="E324" s="42"/>
      <c r="F324" s="42"/>
      <c r="G324" s="42"/>
    </row>
    <row r="325" spans="5:7" ht="18.75">
      <c r="E325" s="42"/>
      <c r="F325" s="42"/>
      <c r="G325" s="42"/>
    </row>
    <row r="326" spans="5:7" ht="18.75">
      <c r="E326" s="42"/>
      <c r="F326" s="42"/>
      <c r="G326" s="42"/>
    </row>
    <row r="327" spans="5:7" ht="18.75">
      <c r="E327" s="42"/>
      <c r="F327" s="42"/>
      <c r="G327" s="42"/>
    </row>
    <row r="328" spans="5:7" ht="18.75">
      <c r="E328" s="42"/>
      <c r="F328" s="42"/>
      <c r="G328" s="42"/>
    </row>
    <row r="329" spans="5:7" ht="18.75">
      <c r="E329" s="42"/>
      <c r="F329" s="42"/>
      <c r="G329" s="42"/>
    </row>
    <row r="330" spans="5:7" ht="18.75">
      <c r="E330" s="42"/>
      <c r="F330" s="42"/>
      <c r="G330" s="42"/>
    </row>
    <row r="331" spans="5:7" ht="18.75">
      <c r="E331" s="42"/>
      <c r="F331" s="42"/>
      <c r="G331" s="42"/>
    </row>
    <row r="332" spans="5:7" ht="18.75">
      <c r="E332" s="42"/>
      <c r="F332" s="42"/>
      <c r="G332" s="42"/>
    </row>
    <row r="333" spans="5:7" ht="18.75">
      <c r="E333" s="42"/>
      <c r="F333" s="42"/>
      <c r="G333" s="42"/>
    </row>
    <row r="334" spans="5:7" ht="18.75">
      <c r="E334" s="42"/>
      <c r="F334" s="42"/>
      <c r="G334" s="42"/>
    </row>
    <row r="335" spans="5:7" ht="18.75">
      <c r="E335" s="42"/>
      <c r="F335" s="42"/>
      <c r="G335" s="42"/>
    </row>
    <row r="336" spans="5:7" ht="18.75">
      <c r="E336" s="42"/>
      <c r="F336" s="42"/>
      <c r="G336" s="42"/>
    </row>
    <row r="337" spans="5:7" ht="18.75">
      <c r="E337" s="42"/>
      <c r="F337" s="42"/>
      <c r="G337" s="42"/>
    </row>
    <row r="338" spans="5:7" ht="18.75">
      <c r="E338" s="42"/>
      <c r="F338" s="42"/>
      <c r="G338" s="42"/>
    </row>
    <row r="339" spans="5:7" ht="18.75">
      <c r="E339" s="42"/>
      <c r="F339" s="42"/>
      <c r="G339" s="42"/>
    </row>
    <row r="340" spans="5:7" ht="18.75">
      <c r="E340" s="42"/>
      <c r="F340" s="42"/>
      <c r="G340" s="42"/>
    </row>
    <row r="341" spans="5:7" ht="18.75">
      <c r="E341" s="42"/>
      <c r="F341" s="42"/>
      <c r="G341" s="42"/>
    </row>
    <row r="342" spans="5:7" ht="18.75">
      <c r="E342" s="42"/>
      <c r="F342" s="42"/>
      <c r="G342" s="42"/>
    </row>
    <row r="343" spans="5:7" ht="18.75">
      <c r="E343" s="42"/>
      <c r="F343" s="42"/>
      <c r="G343" s="42"/>
    </row>
    <row r="344" spans="5:7" ht="18.75">
      <c r="E344" s="42"/>
      <c r="F344" s="42"/>
      <c r="G344" s="42"/>
    </row>
    <row r="345" spans="5:7" ht="18.75">
      <c r="E345" s="42"/>
      <c r="F345" s="42"/>
      <c r="G345" s="42"/>
    </row>
    <row r="346" spans="5:7" ht="18.75">
      <c r="E346" s="42"/>
      <c r="F346" s="42"/>
      <c r="G346" s="42"/>
    </row>
    <row r="347" spans="5:7" ht="18.75">
      <c r="E347" s="42"/>
      <c r="F347" s="42"/>
      <c r="G347" s="42"/>
    </row>
    <row r="348" spans="5:7" ht="18.75">
      <c r="E348" s="42"/>
      <c r="F348" s="42"/>
      <c r="G348" s="42"/>
    </row>
    <row r="349" spans="5:7" ht="18.75">
      <c r="E349" s="42"/>
      <c r="F349" s="42"/>
      <c r="G349" s="42"/>
    </row>
    <row r="350" spans="5:7" ht="18.75">
      <c r="E350" s="42"/>
      <c r="F350" s="42"/>
      <c r="G350" s="42"/>
    </row>
    <row r="351" spans="5:7" ht="18.75">
      <c r="E351" s="42"/>
      <c r="F351" s="42"/>
      <c r="G351" s="42"/>
    </row>
    <row r="352" spans="5:7" ht="18.75">
      <c r="E352" s="42"/>
      <c r="F352" s="42"/>
      <c r="G352" s="42"/>
    </row>
    <row r="353" spans="5:7" ht="18.75">
      <c r="E353" s="42"/>
      <c r="F353" s="42"/>
      <c r="G353" s="42"/>
    </row>
    <row r="354" spans="5:7" ht="18.75">
      <c r="E354" s="42"/>
      <c r="F354" s="42"/>
      <c r="G354" s="42"/>
    </row>
    <row r="355" spans="5:7" ht="18.75">
      <c r="E355" s="42"/>
      <c r="F355" s="42"/>
      <c r="G355" s="42"/>
    </row>
    <row r="356" spans="5:7" ht="18.75">
      <c r="E356" s="42"/>
      <c r="F356" s="42"/>
      <c r="G356" s="42"/>
    </row>
    <row r="357" spans="5:7" ht="18.75">
      <c r="E357" s="42"/>
      <c r="F357" s="42"/>
      <c r="G357" s="42"/>
    </row>
    <row r="358" spans="5:7" ht="18.75">
      <c r="E358" s="42"/>
      <c r="F358" s="42"/>
      <c r="G358" s="42"/>
    </row>
    <row r="359" spans="5:7" ht="18.75">
      <c r="E359" s="42"/>
      <c r="F359" s="42"/>
      <c r="G359" s="42"/>
    </row>
    <row r="360" spans="5:7" ht="18.75">
      <c r="E360" s="42"/>
      <c r="F360" s="42"/>
      <c r="G360" s="42"/>
    </row>
    <row r="361" spans="5:7" ht="18.75">
      <c r="E361" s="42"/>
      <c r="F361" s="42"/>
      <c r="G361" s="42"/>
    </row>
    <row r="362" spans="5:7" ht="18.75">
      <c r="E362" s="42"/>
      <c r="F362" s="42"/>
      <c r="G362" s="42"/>
    </row>
    <row r="363" spans="5:7" ht="18.75">
      <c r="E363" s="42"/>
      <c r="F363" s="42"/>
      <c r="G363" s="42"/>
    </row>
    <row r="364" spans="5:7" ht="18.75">
      <c r="E364" s="42"/>
      <c r="F364" s="42"/>
      <c r="G364" s="42"/>
    </row>
    <row r="365" spans="5:7" ht="18.75">
      <c r="E365" s="42"/>
      <c r="F365" s="42"/>
      <c r="G365" s="42"/>
    </row>
    <row r="366" spans="5:7" ht="18.75">
      <c r="E366" s="42"/>
      <c r="F366" s="42"/>
      <c r="G366" s="42"/>
    </row>
    <row r="367" spans="5:7" ht="18.75">
      <c r="E367" s="42"/>
      <c r="F367" s="42"/>
      <c r="G367" s="42"/>
    </row>
    <row r="368" spans="5:7" ht="18.75">
      <c r="E368" s="42"/>
      <c r="F368" s="42"/>
      <c r="G368" s="42"/>
    </row>
    <row r="369" spans="5:7" ht="18.75">
      <c r="E369" s="42"/>
      <c r="F369" s="42"/>
      <c r="G369" s="42"/>
    </row>
    <row r="370" spans="5:7" ht="18.75">
      <c r="E370" s="42"/>
      <c r="F370" s="42"/>
      <c r="G370" s="42"/>
    </row>
    <row r="371" spans="5:7" ht="18.75">
      <c r="E371" s="42"/>
      <c r="F371" s="42"/>
      <c r="G371" s="42"/>
    </row>
    <row r="372" spans="5:7" ht="18.75">
      <c r="E372" s="42"/>
      <c r="F372" s="42"/>
      <c r="G372" s="42"/>
    </row>
    <row r="373" spans="5:7" ht="18.75">
      <c r="E373" s="42"/>
      <c r="F373" s="42"/>
      <c r="G373" s="42"/>
    </row>
    <row r="374" spans="5:7" ht="18.75">
      <c r="E374" s="42"/>
      <c r="F374" s="42"/>
      <c r="G374" s="42"/>
    </row>
    <row r="375" spans="5:7" ht="18.75">
      <c r="E375" s="42"/>
      <c r="F375" s="42"/>
      <c r="G375" s="42"/>
    </row>
    <row r="376" spans="5:7" ht="18.75">
      <c r="E376" s="42"/>
      <c r="F376" s="42"/>
      <c r="G376" s="42"/>
    </row>
    <row r="377" spans="5:7" ht="18.75">
      <c r="E377" s="42"/>
      <c r="F377" s="42"/>
      <c r="G377" s="42"/>
    </row>
    <row r="378" spans="5:7" ht="18.75">
      <c r="E378" s="42"/>
      <c r="F378" s="42"/>
      <c r="G378" s="42"/>
    </row>
    <row r="379" spans="5:7" ht="18.75">
      <c r="E379" s="42"/>
      <c r="F379" s="42"/>
      <c r="G379" s="42"/>
    </row>
    <row r="380" spans="5:7" ht="18.75">
      <c r="E380" s="42"/>
      <c r="F380" s="42"/>
      <c r="G380" s="42"/>
    </row>
    <row r="381" spans="5:7" ht="18.75">
      <c r="E381" s="42"/>
      <c r="F381" s="42"/>
      <c r="G381" s="42"/>
    </row>
    <row r="382" spans="5:7" ht="18.75">
      <c r="E382" s="42"/>
      <c r="F382" s="42"/>
      <c r="G382" s="42"/>
    </row>
    <row r="383" spans="5:7" ht="18.75">
      <c r="E383" s="42"/>
      <c r="F383" s="42"/>
      <c r="G383" s="42"/>
    </row>
    <row r="384" spans="5:7" ht="18.75">
      <c r="E384" s="42"/>
      <c r="F384" s="42"/>
      <c r="G384" s="42"/>
    </row>
    <row r="385" spans="5:7" ht="18.75">
      <c r="E385" s="42"/>
      <c r="F385" s="42"/>
      <c r="G385" s="42"/>
    </row>
    <row r="386" spans="5:7" ht="18.75">
      <c r="E386" s="42"/>
      <c r="F386" s="42"/>
      <c r="G386" s="42"/>
    </row>
    <row r="387" spans="5:7" ht="18.75">
      <c r="E387" s="42"/>
      <c r="F387" s="42"/>
      <c r="G387" s="42"/>
    </row>
    <row r="388" spans="5:7" ht="18.75">
      <c r="E388" s="42"/>
      <c r="F388" s="42"/>
      <c r="G388" s="42"/>
    </row>
    <row r="389" spans="5:7" ht="18.75">
      <c r="E389" s="42"/>
      <c r="F389" s="42"/>
      <c r="G389" s="42"/>
    </row>
    <row r="390" spans="5:7" ht="18.75">
      <c r="E390" s="42"/>
      <c r="F390" s="42"/>
      <c r="G390" s="42"/>
    </row>
    <row r="391" spans="5:7" ht="18.75">
      <c r="E391" s="42"/>
      <c r="F391" s="42"/>
      <c r="G391" s="42"/>
    </row>
    <row r="392" spans="5:7" ht="18.75">
      <c r="E392" s="42"/>
      <c r="F392" s="42"/>
      <c r="G392" s="42"/>
    </row>
    <row r="393" spans="5:7" ht="18.75">
      <c r="E393" s="42"/>
      <c r="F393" s="42"/>
      <c r="G393" s="42"/>
    </row>
    <row r="394" spans="5:7" ht="18.75">
      <c r="E394" s="42"/>
      <c r="F394" s="42"/>
      <c r="G394" s="42"/>
    </row>
    <row r="395" spans="5:7" ht="18.75">
      <c r="E395" s="42"/>
      <c r="F395" s="42"/>
      <c r="G395" s="42"/>
    </row>
    <row r="396" spans="5:7" ht="18.75">
      <c r="E396" s="42"/>
      <c r="F396" s="42"/>
      <c r="G396" s="42"/>
    </row>
    <row r="397" spans="5:7" ht="18.75">
      <c r="E397" s="42"/>
      <c r="F397" s="42"/>
      <c r="G397" s="42"/>
    </row>
    <row r="398" spans="5:7" ht="18.75">
      <c r="E398" s="42"/>
      <c r="F398" s="42"/>
      <c r="G398" s="42"/>
    </row>
    <row r="399" spans="5:7" ht="18.75">
      <c r="E399" s="42"/>
      <c r="F399" s="42"/>
      <c r="G399" s="42"/>
    </row>
    <row r="400" spans="5:7" ht="18.75">
      <c r="E400" s="42"/>
      <c r="F400" s="42"/>
      <c r="G400" s="42"/>
    </row>
    <row r="401" spans="5:7" ht="18.75">
      <c r="E401" s="42"/>
      <c r="F401" s="42"/>
      <c r="G401" s="42"/>
    </row>
    <row r="402" spans="5:7" ht="18.75">
      <c r="E402" s="42"/>
      <c r="F402" s="42"/>
      <c r="G402" s="42"/>
    </row>
    <row r="403" spans="5:7" ht="18.75">
      <c r="E403" s="42"/>
      <c r="F403" s="42"/>
      <c r="G403" s="42"/>
    </row>
    <row r="404" spans="5:7" ht="18.75">
      <c r="E404" s="42"/>
      <c r="F404" s="42"/>
      <c r="G404" s="42"/>
    </row>
    <row r="405" spans="5:7" ht="18.75">
      <c r="E405" s="42"/>
      <c r="F405" s="42"/>
      <c r="G405" s="42"/>
    </row>
    <row r="406" spans="5:7" ht="18.75">
      <c r="E406" s="42"/>
      <c r="F406" s="42"/>
      <c r="G406" s="42"/>
    </row>
    <row r="407" spans="5:7" ht="18.75">
      <c r="E407" s="42"/>
      <c r="F407" s="42"/>
      <c r="G407" s="42"/>
    </row>
    <row r="408" spans="5:7" ht="18.75">
      <c r="E408" s="42"/>
      <c r="F408" s="42"/>
      <c r="G408" s="42"/>
    </row>
    <row r="409" spans="5:7" ht="18.75">
      <c r="E409" s="42"/>
      <c r="F409" s="42"/>
      <c r="G409" s="42"/>
    </row>
    <row r="410" spans="5:7" ht="18.75">
      <c r="E410" s="42"/>
      <c r="F410" s="42"/>
      <c r="G410" s="42"/>
    </row>
    <row r="411" spans="5:7" ht="18.75">
      <c r="E411" s="42"/>
      <c r="F411" s="42"/>
      <c r="G411" s="42"/>
    </row>
    <row r="412" spans="5:7" ht="18.75">
      <c r="E412" s="42"/>
      <c r="F412" s="42"/>
      <c r="G412" s="42"/>
    </row>
    <row r="413" spans="5:7" ht="18.75">
      <c r="E413" s="42"/>
      <c r="F413" s="42"/>
      <c r="G413" s="42"/>
    </row>
    <row r="414" spans="5:7" ht="18.75">
      <c r="E414" s="42"/>
      <c r="F414" s="42"/>
      <c r="G414" s="42"/>
    </row>
    <row r="415" spans="5:7" ht="18.75">
      <c r="E415" s="42"/>
      <c r="F415" s="42"/>
      <c r="G415" s="42"/>
    </row>
    <row r="416" spans="5:7" ht="18.75">
      <c r="E416" s="42"/>
      <c r="F416" s="42"/>
      <c r="G416" s="42"/>
    </row>
    <row r="417" spans="5:7" ht="18.75">
      <c r="E417" s="42"/>
      <c r="F417" s="42"/>
      <c r="G417" s="42"/>
    </row>
    <row r="418" spans="5:7" ht="18.75">
      <c r="E418" s="42"/>
      <c r="F418" s="42"/>
      <c r="G418" s="42"/>
    </row>
    <row r="419" spans="5:7" ht="18.75">
      <c r="E419" s="42"/>
      <c r="F419" s="42"/>
      <c r="G419" s="42"/>
    </row>
    <row r="420" spans="5:7" ht="18.75">
      <c r="E420" s="42"/>
      <c r="F420" s="42"/>
      <c r="G420" s="42"/>
    </row>
    <row r="421" spans="5:7" ht="18.75">
      <c r="E421" s="42"/>
      <c r="F421" s="42"/>
      <c r="G421" s="42"/>
    </row>
    <row r="422" spans="5:7" ht="18.75">
      <c r="E422" s="42"/>
      <c r="F422" s="42"/>
      <c r="G422" s="42"/>
    </row>
    <row r="423" spans="5:7" ht="18.75">
      <c r="E423" s="42"/>
      <c r="F423" s="42"/>
      <c r="G423" s="42"/>
    </row>
    <row r="424" spans="5:7" ht="18.75">
      <c r="E424" s="42"/>
      <c r="F424" s="42"/>
      <c r="G424" s="42"/>
    </row>
    <row r="425" spans="5:7" ht="18.75">
      <c r="E425" s="42"/>
      <c r="F425" s="42"/>
      <c r="G425" s="42"/>
    </row>
    <row r="426" spans="5:7" ht="18.75">
      <c r="E426" s="42"/>
      <c r="F426" s="42"/>
      <c r="G426" s="42"/>
    </row>
    <row r="427" spans="5:7" ht="18.75">
      <c r="E427" s="42"/>
      <c r="F427" s="42"/>
      <c r="G427" s="42"/>
    </row>
    <row r="428" spans="5:7" ht="18.75">
      <c r="E428" s="42"/>
      <c r="F428" s="42"/>
      <c r="G428" s="42"/>
    </row>
    <row r="429" spans="5:7" ht="18.75">
      <c r="E429" s="42"/>
      <c r="F429" s="42"/>
      <c r="G429" s="42"/>
    </row>
    <row r="430" spans="5:7" ht="18.75">
      <c r="E430" s="42"/>
      <c r="F430" s="42"/>
      <c r="G430" s="42"/>
    </row>
    <row r="431" spans="5:7" ht="18.75">
      <c r="E431" s="42"/>
      <c r="F431" s="42"/>
      <c r="G431" s="42"/>
    </row>
    <row r="432" spans="5:7" ht="18.75">
      <c r="E432" s="42"/>
      <c r="F432" s="42"/>
      <c r="G432" s="42"/>
    </row>
    <row r="433" spans="5:7" ht="18.75">
      <c r="E433" s="42"/>
      <c r="F433" s="42"/>
      <c r="G433" s="42"/>
    </row>
    <row r="434" spans="5:7" ht="18.75">
      <c r="E434" s="42"/>
      <c r="F434" s="42"/>
      <c r="G434" s="42"/>
    </row>
    <row r="435" spans="5:7" ht="18.75">
      <c r="E435" s="42"/>
      <c r="F435" s="42"/>
      <c r="G435" s="42"/>
    </row>
    <row r="436" spans="5:7" ht="18.75">
      <c r="E436" s="42"/>
      <c r="F436" s="42"/>
      <c r="G436" s="42"/>
    </row>
    <row r="437" spans="5:7" ht="18.75">
      <c r="E437" s="42"/>
      <c r="F437" s="42"/>
      <c r="G437" s="42"/>
    </row>
    <row r="438" spans="5:7" ht="18.75">
      <c r="E438" s="42"/>
      <c r="F438" s="42"/>
      <c r="G438" s="42"/>
    </row>
    <row r="439" spans="5:7" ht="18.75">
      <c r="E439" s="42"/>
      <c r="F439" s="42"/>
      <c r="G439" s="42"/>
    </row>
    <row r="440" spans="5:7" ht="18.75">
      <c r="E440" s="42"/>
      <c r="F440" s="42"/>
      <c r="G440" s="42"/>
    </row>
    <row r="441" spans="5:7" ht="18.75">
      <c r="E441" s="42"/>
      <c r="F441" s="42"/>
      <c r="G441" s="42"/>
    </row>
    <row r="442" spans="5:7" ht="18.75">
      <c r="E442" s="42"/>
      <c r="F442" s="42"/>
      <c r="G442" s="42"/>
    </row>
    <row r="443" spans="5:7" ht="18.75">
      <c r="E443" s="42"/>
      <c r="F443" s="42"/>
      <c r="G443" s="42"/>
    </row>
    <row r="444" spans="5:7" ht="18.75">
      <c r="E444" s="42"/>
      <c r="F444" s="42"/>
      <c r="G444" s="42"/>
    </row>
    <row r="445" spans="5:7" ht="18.75">
      <c r="E445" s="42"/>
      <c r="F445" s="42"/>
      <c r="G445" s="42"/>
    </row>
    <row r="446" spans="5:7" ht="18.75">
      <c r="E446" s="42"/>
      <c r="F446" s="42"/>
      <c r="G446" s="42"/>
    </row>
    <row r="447" spans="5:7" ht="18.75">
      <c r="E447" s="42"/>
      <c r="F447" s="42"/>
      <c r="G447" s="42"/>
    </row>
    <row r="448" spans="5:7" ht="18.75">
      <c r="E448" s="42"/>
      <c r="F448" s="42"/>
      <c r="G448" s="42"/>
    </row>
    <row r="449" spans="5:7" ht="18.75">
      <c r="E449" s="42"/>
      <c r="F449" s="42"/>
      <c r="G449" s="42"/>
    </row>
    <row r="450" spans="5:7" ht="18.75">
      <c r="E450" s="42"/>
      <c r="F450" s="42"/>
      <c r="G450" s="42"/>
    </row>
    <row r="451" spans="5:7" ht="18.75">
      <c r="E451" s="42"/>
      <c r="F451" s="42"/>
      <c r="G451" s="42"/>
    </row>
    <row r="452" spans="5:7" ht="18.75">
      <c r="E452" s="42"/>
      <c r="F452" s="42"/>
      <c r="G452" s="42"/>
    </row>
    <row r="453" spans="5:7" ht="18.75">
      <c r="E453" s="42"/>
      <c r="F453" s="42"/>
      <c r="G453" s="42"/>
    </row>
    <row r="454" spans="5:7" ht="18.75">
      <c r="E454" s="42"/>
      <c r="F454" s="42"/>
      <c r="G454" s="42"/>
    </row>
    <row r="455" spans="5:7" ht="18.75">
      <c r="E455" s="42"/>
      <c r="F455" s="42"/>
      <c r="G455" s="42"/>
    </row>
    <row r="456" spans="5:7" ht="18.75">
      <c r="E456" s="42"/>
      <c r="F456" s="42"/>
      <c r="G456" s="42"/>
    </row>
    <row r="457" spans="5:7" ht="18.75">
      <c r="E457" s="42"/>
      <c r="F457" s="42"/>
      <c r="G457" s="42"/>
    </row>
    <row r="458" spans="5:7" ht="18.75">
      <c r="E458" s="42"/>
      <c r="F458" s="42"/>
      <c r="G458" s="42"/>
    </row>
    <row r="459" spans="5:7" ht="18.75">
      <c r="E459" s="42"/>
      <c r="F459" s="42"/>
      <c r="G459" s="42"/>
    </row>
    <row r="460" spans="5:7" ht="18.75">
      <c r="E460" s="42"/>
      <c r="F460" s="42"/>
      <c r="G460" s="42"/>
    </row>
    <row r="461" spans="5:7" ht="18.75">
      <c r="E461" s="42"/>
      <c r="F461" s="42"/>
      <c r="G461" s="42"/>
    </row>
    <row r="462" spans="5:7" ht="18.75">
      <c r="E462" s="42"/>
      <c r="F462" s="42"/>
      <c r="G462" s="42"/>
    </row>
    <row r="463" spans="5:7" ht="18.75">
      <c r="E463" s="42"/>
      <c r="F463" s="42"/>
      <c r="G463" s="42"/>
    </row>
    <row r="464" spans="5:7" ht="18.75">
      <c r="E464" s="42"/>
      <c r="F464" s="42"/>
      <c r="G464" s="42"/>
    </row>
    <row r="465" spans="5:7" ht="18.75">
      <c r="E465" s="42"/>
      <c r="F465" s="42"/>
      <c r="G465" s="42"/>
    </row>
    <row r="466" spans="5:7" ht="18.75">
      <c r="E466" s="42"/>
      <c r="F466" s="42"/>
      <c r="G466" s="42"/>
    </row>
    <row r="467" spans="5:7" ht="18.75">
      <c r="E467" s="42"/>
      <c r="F467" s="42"/>
      <c r="G467" s="42"/>
    </row>
    <row r="468" spans="5:7" ht="18.75">
      <c r="E468" s="42"/>
      <c r="F468" s="42"/>
      <c r="G468" s="42"/>
    </row>
    <row r="469" spans="5:7" ht="18.75">
      <c r="E469" s="42"/>
      <c r="F469" s="42"/>
      <c r="G469" s="42"/>
    </row>
    <row r="470" spans="5:7" ht="18.75">
      <c r="E470" s="42"/>
      <c r="F470" s="42"/>
      <c r="G470" s="42"/>
    </row>
    <row r="471" spans="5:7" ht="18.75">
      <c r="E471" s="42"/>
      <c r="F471" s="42"/>
      <c r="G471" s="42"/>
    </row>
    <row r="472" spans="5:7" ht="18.75">
      <c r="E472" s="42"/>
      <c r="F472" s="42"/>
      <c r="G472" s="42"/>
    </row>
    <row r="473" spans="5:7" ht="18.75">
      <c r="E473" s="42"/>
      <c r="F473" s="42"/>
      <c r="G473" s="42"/>
    </row>
    <row r="474" spans="5:7" ht="18.75">
      <c r="E474" s="42"/>
      <c r="F474" s="42"/>
      <c r="G474" s="42"/>
    </row>
    <row r="475" spans="5:7" ht="18.75">
      <c r="E475" s="42"/>
      <c r="F475" s="42"/>
      <c r="G475" s="42"/>
    </row>
    <row r="476" spans="5:7" ht="18.75">
      <c r="E476" s="42"/>
      <c r="F476" s="42"/>
      <c r="G476" s="42"/>
    </row>
    <row r="477" spans="5:7" ht="18.75">
      <c r="E477" s="42"/>
      <c r="F477" s="42"/>
      <c r="G477" s="42"/>
    </row>
    <row r="478" spans="5:7" ht="18.75">
      <c r="E478" s="42"/>
      <c r="F478" s="42"/>
      <c r="G478" s="42"/>
    </row>
    <row r="479" spans="5:7" ht="18.75">
      <c r="E479" s="42"/>
      <c r="F479" s="42"/>
      <c r="G479" s="42"/>
    </row>
    <row r="480" spans="5:7" ht="18.75">
      <c r="E480" s="42"/>
      <c r="F480" s="42"/>
      <c r="G480" s="42"/>
    </row>
    <row r="481" spans="5:7" ht="18.75">
      <c r="E481" s="42"/>
      <c r="F481" s="42"/>
      <c r="G481" s="42"/>
    </row>
    <row r="482" spans="5:7" ht="18.75">
      <c r="E482" s="42"/>
      <c r="F482" s="42"/>
      <c r="G482" s="42"/>
    </row>
    <row r="483" spans="5:7" ht="18.75">
      <c r="E483" s="42"/>
      <c r="F483" s="42"/>
      <c r="G483" s="42"/>
    </row>
    <row r="484" spans="5:7" ht="18.75">
      <c r="E484" s="42"/>
      <c r="F484" s="42"/>
      <c r="G484" s="42"/>
    </row>
    <row r="485" spans="5:7" ht="18.75">
      <c r="E485" s="42"/>
      <c r="F485" s="42"/>
      <c r="G485" s="42"/>
    </row>
    <row r="486" spans="5:7" ht="18.75">
      <c r="E486" s="42"/>
      <c r="F486" s="42"/>
      <c r="G486" s="42"/>
    </row>
    <row r="487" spans="5:7" ht="18.75">
      <c r="E487" s="42"/>
      <c r="F487" s="42"/>
      <c r="G487" s="42"/>
    </row>
    <row r="488" spans="5:7" ht="18.75">
      <c r="E488" s="42"/>
      <c r="F488" s="42"/>
      <c r="G488" s="42"/>
    </row>
    <row r="489" spans="5:7" ht="18.75">
      <c r="E489" s="42"/>
      <c r="F489" s="42"/>
      <c r="G489" s="42"/>
    </row>
    <row r="490" spans="5:7" ht="18.75">
      <c r="E490" s="42"/>
      <c r="F490" s="42"/>
      <c r="G490" s="42"/>
    </row>
    <row r="491" spans="5:7" ht="18.75">
      <c r="E491" s="42"/>
      <c r="F491" s="42"/>
      <c r="G491" s="42"/>
    </row>
    <row r="492" spans="5:7" ht="18.75">
      <c r="E492" s="42"/>
      <c r="F492" s="42"/>
      <c r="G492" s="42"/>
    </row>
    <row r="493" spans="5:7" ht="18.75">
      <c r="E493" s="42"/>
      <c r="F493" s="42"/>
      <c r="G493" s="42"/>
    </row>
    <row r="494" spans="5:7" ht="18.75">
      <c r="E494" s="42"/>
      <c r="F494" s="42"/>
      <c r="G494" s="42"/>
    </row>
    <row r="495" spans="5:7" ht="18.75">
      <c r="E495" s="42"/>
      <c r="F495" s="42"/>
      <c r="G495" s="42"/>
    </row>
    <row r="496" spans="5:7" ht="18.75">
      <c r="E496" s="42"/>
      <c r="F496" s="42"/>
      <c r="G496" s="42"/>
    </row>
    <row r="497" spans="5:7" ht="18.75">
      <c r="E497" s="42"/>
      <c r="F497" s="42"/>
      <c r="G497" s="42"/>
    </row>
    <row r="498" spans="5:7" ht="18.75">
      <c r="E498" s="42"/>
      <c r="F498" s="42"/>
      <c r="G498" s="42"/>
    </row>
    <row r="499" spans="5:7" ht="18.75">
      <c r="E499" s="42"/>
      <c r="F499" s="42"/>
      <c r="G499" s="42"/>
    </row>
    <row r="500" spans="5:7" ht="18.75">
      <c r="E500" s="42"/>
      <c r="F500" s="42"/>
      <c r="G500" s="42"/>
    </row>
    <row r="501" spans="5:7" ht="18.75">
      <c r="E501" s="42"/>
      <c r="F501" s="42"/>
      <c r="G501" s="42"/>
    </row>
    <row r="502" spans="5:7" ht="18.75">
      <c r="E502" s="42"/>
      <c r="F502" s="42"/>
      <c r="G502" s="42"/>
    </row>
    <row r="503" spans="5:7" ht="18.75">
      <c r="E503" s="42"/>
      <c r="F503" s="42"/>
      <c r="G503" s="42"/>
    </row>
    <row r="504" spans="5:7" ht="18.75">
      <c r="E504" s="42"/>
      <c r="F504" s="42"/>
      <c r="G504" s="42"/>
    </row>
    <row r="505" spans="5:7" ht="18.75">
      <c r="E505" s="42"/>
      <c r="F505" s="42"/>
      <c r="G505" s="42"/>
    </row>
    <row r="506" spans="5:7" ht="18.75">
      <c r="E506" s="42"/>
      <c r="F506" s="42"/>
      <c r="G506" s="42"/>
    </row>
    <row r="507" spans="5:7" ht="18.75">
      <c r="E507" s="42"/>
      <c r="F507" s="42"/>
      <c r="G507" s="42"/>
    </row>
    <row r="508" spans="5:7" ht="18.75">
      <c r="E508" s="42"/>
      <c r="F508" s="42"/>
      <c r="G508" s="42"/>
    </row>
    <row r="509" spans="5:7" ht="18.75">
      <c r="E509" s="42"/>
      <c r="F509" s="42"/>
      <c r="G509" s="42"/>
    </row>
    <row r="510" spans="5:7" ht="18.75">
      <c r="E510" s="42"/>
      <c r="F510" s="42"/>
      <c r="G510" s="42"/>
    </row>
    <row r="511" spans="5:7" ht="18.75">
      <c r="E511" s="42"/>
      <c r="F511" s="42"/>
      <c r="G511" s="42"/>
    </row>
    <row r="512" spans="5:7" ht="18.75">
      <c r="E512" s="42"/>
      <c r="F512" s="42"/>
      <c r="G512" s="42"/>
    </row>
    <row r="513" spans="5:7" ht="18.75">
      <c r="E513" s="42"/>
      <c r="F513" s="42"/>
      <c r="G513" s="42"/>
    </row>
    <row r="514" spans="5:7" ht="18.75">
      <c r="E514" s="42"/>
      <c r="F514" s="42"/>
      <c r="G514" s="42"/>
    </row>
    <row r="515" spans="5:7" ht="18.75">
      <c r="E515" s="42"/>
      <c r="F515" s="42"/>
      <c r="G515" s="42"/>
    </row>
    <row r="516" spans="5:7" ht="18.75">
      <c r="E516" s="42"/>
      <c r="F516" s="42"/>
      <c r="G516" s="42"/>
    </row>
    <row r="517" spans="5:7" ht="18.75">
      <c r="E517" s="42"/>
      <c r="F517" s="42"/>
      <c r="G517" s="42"/>
    </row>
    <row r="518" spans="5:7" ht="18.75">
      <c r="E518" s="42"/>
      <c r="F518" s="42"/>
      <c r="G518" s="42"/>
    </row>
    <row r="519" spans="5:7" ht="18.75">
      <c r="E519" s="42"/>
      <c r="F519" s="42"/>
      <c r="G519" s="42"/>
    </row>
    <row r="520" spans="5:7" ht="18.75">
      <c r="E520" s="42"/>
      <c r="F520" s="42"/>
      <c r="G520" s="42"/>
    </row>
    <row r="521" spans="5:7" ht="18.75">
      <c r="E521" s="42"/>
      <c r="F521" s="42"/>
      <c r="G521" s="42"/>
    </row>
    <row r="522" spans="5:7" ht="18.75">
      <c r="E522" s="42"/>
      <c r="F522" s="42"/>
      <c r="G522" s="42"/>
    </row>
    <row r="523" spans="5:7" ht="18.75">
      <c r="E523" s="42"/>
      <c r="F523" s="42"/>
      <c r="G523" s="42"/>
    </row>
    <row r="524" spans="5:7" ht="18.75">
      <c r="E524" s="42"/>
      <c r="F524" s="42"/>
      <c r="G524" s="42"/>
    </row>
    <row r="525" spans="5:7" ht="18.75">
      <c r="E525" s="42"/>
      <c r="F525" s="42"/>
      <c r="G525" s="42"/>
    </row>
    <row r="526" spans="5:7" ht="18.75">
      <c r="E526" s="42"/>
      <c r="F526" s="42"/>
      <c r="G526" s="42"/>
    </row>
    <row r="527" spans="5:7" ht="18.75">
      <c r="E527" s="42"/>
      <c r="F527" s="42"/>
      <c r="G527" s="42"/>
    </row>
    <row r="528" spans="5:7" ht="18.75">
      <c r="E528" s="42"/>
      <c r="F528" s="42"/>
      <c r="G528" s="42"/>
    </row>
    <row r="529" spans="5:7" ht="18.75">
      <c r="E529" s="42"/>
      <c r="F529" s="42"/>
      <c r="G529" s="42"/>
    </row>
    <row r="530" spans="5:7" ht="18.75">
      <c r="E530" s="42"/>
      <c r="F530" s="42"/>
      <c r="G530" s="42"/>
    </row>
    <row r="531" spans="5:7" ht="18.75">
      <c r="E531" s="42"/>
      <c r="F531" s="42"/>
      <c r="G531" s="42"/>
    </row>
    <row r="532" spans="5:7" ht="18.75">
      <c r="E532" s="42"/>
      <c r="F532" s="42"/>
      <c r="G532" s="42"/>
    </row>
    <row r="533" spans="5:7" ht="18.75">
      <c r="E533" s="42"/>
      <c r="F533" s="42"/>
      <c r="G533" s="42"/>
    </row>
    <row r="534" spans="5:7" ht="18.75">
      <c r="E534" s="42"/>
      <c r="F534" s="42"/>
      <c r="G534" s="42"/>
    </row>
    <row r="535" spans="5:7" ht="18.75">
      <c r="E535" s="42"/>
      <c r="F535" s="42"/>
      <c r="G535" s="42"/>
    </row>
    <row r="536" spans="5:7" ht="18.75">
      <c r="E536" s="42"/>
      <c r="F536" s="42"/>
      <c r="G536" s="42"/>
    </row>
    <row r="537" spans="5:7" ht="18.75">
      <c r="E537" s="42"/>
      <c r="F537" s="42"/>
      <c r="G537" s="42"/>
    </row>
    <row r="538" spans="5:7" ht="18.75">
      <c r="E538" s="42"/>
      <c r="F538" s="42"/>
      <c r="G538" s="42"/>
    </row>
    <row r="539" spans="5:7" ht="18.75">
      <c r="E539" s="42"/>
      <c r="F539" s="42"/>
      <c r="G539" s="42"/>
    </row>
    <row r="540" spans="5:7" ht="18.75">
      <c r="E540" s="42"/>
      <c r="F540" s="42"/>
      <c r="G540" s="42"/>
    </row>
    <row r="541" spans="5:7" ht="18.75">
      <c r="E541" s="42"/>
      <c r="F541" s="42"/>
      <c r="G541" s="42"/>
    </row>
    <row r="542" spans="5:7" ht="18.75">
      <c r="E542" s="42"/>
      <c r="F542" s="42"/>
      <c r="G542" s="42"/>
    </row>
    <row r="543" spans="5:7" ht="18.75">
      <c r="E543" s="42"/>
      <c r="F543" s="42"/>
      <c r="G543" s="42"/>
    </row>
    <row r="544" spans="5:7" ht="18.75">
      <c r="E544" s="42"/>
      <c r="F544" s="42"/>
      <c r="G544" s="42"/>
    </row>
    <row r="545" spans="5:7" ht="18.75">
      <c r="E545" s="42"/>
      <c r="F545" s="42"/>
      <c r="G545" s="42"/>
    </row>
    <row r="546" spans="5:7" ht="18.75">
      <c r="E546" s="42"/>
      <c r="F546" s="42"/>
      <c r="G546" s="42"/>
    </row>
    <row r="547" spans="5:7" ht="18.75">
      <c r="E547" s="42"/>
      <c r="F547" s="42"/>
      <c r="G547" s="42"/>
    </row>
    <row r="548" spans="5:7" ht="18.75">
      <c r="E548" s="42"/>
      <c r="F548" s="42"/>
      <c r="G548" s="42"/>
    </row>
    <row r="549" spans="5:7" ht="18.75">
      <c r="E549" s="42"/>
      <c r="F549" s="42"/>
      <c r="G549" s="42"/>
    </row>
    <row r="550" spans="5:7" ht="18.75">
      <c r="E550" s="42"/>
      <c r="F550" s="42"/>
      <c r="G550" s="42"/>
    </row>
    <row r="551" spans="5:7" ht="18.75">
      <c r="E551" s="42"/>
      <c r="F551" s="42"/>
      <c r="G551" s="42"/>
    </row>
    <row r="552" spans="5:7" ht="18.75">
      <c r="E552" s="42"/>
      <c r="F552" s="42"/>
      <c r="G552" s="42"/>
    </row>
    <row r="553" spans="5:7" ht="18.75">
      <c r="E553" s="42"/>
      <c r="F553" s="42"/>
      <c r="G553" s="42"/>
    </row>
    <row r="554" spans="5:7" ht="18.75">
      <c r="E554" s="42"/>
      <c r="F554" s="42"/>
      <c r="G554" s="42"/>
    </row>
    <row r="555" spans="5:7" ht="18.75">
      <c r="E555" s="42"/>
      <c r="F555" s="42"/>
      <c r="G555" s="42"/>
    </row>
    <row r="556" spans="5:7" ht="18.75">
      <c r="E556" s="42"/>
      <c r="F556" s="42"/>
      <c r="G556" s="42"/>
    </row>
    <row r="557" spans="5:7" ht="18.75">
      <c r="E557" s="42"/>
      <c r="F557" s="42"/>
      <c r="G557" s="42"/>
    </row>
    <row r="558" spans="5:7" ht="18.75">
      <c r="E558" s="42"/>
      <c r="F558" s="42"/>
      <c r="G558" s="42"/>
    </row>
    <row r="559" spans="5:7" ht="18.75">
      <c r="E559" s="42"/>
      <c r="F559" s="42"/>
      <c r="G559" s="42"/>
    </row>
    <row r="560" spans="5:7" ht="18.75">
      <c r="E560" s="42"/>
      <c r="F560" s="42"/>
      <c r="G560" s="42"/>
    </row>
    <row r="561" spans="5:7" ht="18.75">
      <c r="E561" s="42"/>
      <c r="F561" s="42"/>
      <c r="G561" s="42"/>
    </row>
    <row r="562" spans="5:7" ht="18.75">
      <c r="E562" s="42"/>
      <c r="F562" s="42"/>
      <c r="G562" s="42"/>
    </row>
    <row r="563" spans="5:7" ht="18.75">
      <c r="E563" s="42"/>
      <c r="F563" s="42"/>
      <c r="G563" s="42"/>
    </row>
    <row r="564" spans="5:7" ht="18.75">
      <c r="E564" s="42"/>
      <c r="F564" s="42"/>
      <c r="G564" s="42"/>
    </row>
    <row r="565" spans="5:7" ht="18.75">
      <c r="E565" s="42"/>
      <c r="F565" s="42"/>
      <c r="G565" s="42"/>
    </row>
    <row r="566" spans="5:7" ht="18.75">
      <c r="E566" s="42"/>
      <c r="F566" s="42"/>
      <c r="G566" s="42"/>
    </row>
    <row r="567" spans="5:7" ht="18.75">
      <c r="E567" s="42"/>
      <c r="F567" s="42"/>
      <c r="G567" s="42"/>
    </row>
    <row r="568" spans="5:7" ht="18.75">
      <c r="E568" s="42"/>
      <c r="F568" s="42"/>
      <c r="G568" s="42"/>
    </row>
    <row r="569" spans="5:7" ht="18.75">
      <c r="E569" s="42"/>
      <c r="F569" s="42"/>
      <c r="G569" s="42"/>
    </row>
    <row r="570" spans="5:7" ht="18.75">
      <c r="E570" s="42"/>
      <c r="F570" s="42"/>
      <c r="G570" s="42"/>
    </row>
    <row r="571" spans="5:7" ht="18.75">
      <c r="E571" s="42"/>
      <c r="F571" s="42"/>
      <c r="G571" s="42"/>
    </row>
    <row r="572" spans="5:7" ht="18.75">
      <c r="E572" s="42"/>
      <c r="F572" s="42"/>
      <c r="G572" s="42"/>
    </row>
    <row r="573" spans="5:7" ht="18.75">
      <c r="E573" s="42"/>
      <c r="F573" s="42"/>
      <c r="G573" s="42"/>
    </row>
    <row r="574" spans="5:7" ht="18.75">
      <c r="E574" s="42"/>
      <c r="F574" s="42"/>
      <c r="G574" s="42"/>
    </row>
    <row r="575" spans="5:7" ht="18.75">
      <c r="E575" s="42"/>
      <c r="F575" s="42"/>
      <c r="G575" s="42"/>
    </row>
    <row r="576" spans="5:7" ht="18.75">
      <c r="E576" s="42"/>
      <c r="F576" s="42"/>
      <c r="G576" s="42"/>
    </row>
    <row r="577" spans="5:7" ht="18.75">
      <c r="E577" s="42"/>
      <c r="F577" s="42"/>
      <c r="G577" s="42"/>
    </row>
    <row r="578" spans="5:7" ht="18.75">
      <c r="E578" s="42"/>
      <c r="F578" s="42"/>
      <c r="G578" s="42"/>
    </row>
    <row r="579" spans="5:7" ht="18.75">
      <c r="E579" s="42"/>
      <c r="F579" s="42"/>
      <c r="G579" s="42"/>
    </row>
    <row r="580" spans="5:7" ht="18.75">
      <c r="E580" s="42"/>
      <c r="F580" s="42"/>
      <c r="G580" s="42"/>
    </row>
    <row r="581" spans="5:7" ht="18.75">
      <c r="E581" s="42"/>
      <c r="F581" s="42"/>
      <c r="G581" s="42"/>
    </row>
    <row r="582" spans="5:7" ht="18.75">
      <c r="E582" s="42"/>
      <c r="F582" s="42"/>
      <c r="G582" s="42"/>
    </row>
    <row r="583" spans="5:7" ht="18.75">
      <c r="E583" s="42"/>
      <c r="F583" s="42"/>
      <c r="G583" s="42"/>
    </row>
    <row r="584" spans="5:7" ht="18.75">
      <c r="E584" s="42"/>
      <c r="F584" s="42"/>
      <c r="G584" s="42"/>
    </row>
    <row r="585" spans="5:7" ht="18.75">
      <c r="E585" s="42"/>
      <c r="F585" s="42"/>
      <c r="G585" s="42"/>
    </row>
    <row r="586" spans="5:7" ht="18.75">
      <c r="E586" s="42"/>
      <c r="F586" s="42"/>
      <c r="G586" s="42"/>
    </row>
    <row r="587" spans="5:7" ht="18.75">
      <c r="E587" s="42"/>
      <c r="F587" s="42"/>
      <c r="G587" s="42"/>
    </row>
    <row r="588" spans="5:7" ht="18.75">
      <c r="E588" s="42"/>
      <c r="F588" s="42"/>
      <c r="G588" s="42"/>
    </row>
    <row r="589" spans="5:7" ht="18.75">
      <c r="E589" s="42"/>
      <c r="F589" s="42"/>
      <c r="G589" s="42"/>
    </row>
    <row r="590" spans="5:7" ht="18.75">
      <c r="E590" s="42"/>
      <c r="F590" s="42"/>
      <c r="G590" s="42"/>
    </row>
    <row r="591" spans="5:7" ht="18.75">
      <c r="E591" s="42"/>
      <c r="F591" s="42"/>
      <c r="G591" s="42"/>
    </row>
    <row r="592" spans="5:7" ht="18.75">
      <c r="E592" s="42"/>
      <c r="F592" s="42"/>
      <c r="G592" s="42"/>
    </row>
    <row r="593" spans="5:7" ht="18.75">
      <c r="E593" s="42"/>
      <c r="F593" s="42"/>
      <c r="G593" s="42"/>
    </row>
    <row r="594" spans="5:7" ht="18.75">
      <c r="E594" s="42"/>
      <c r="F594" s="42"/>
      <c r="G594" s="42"/>
    </row>
    <row r="595" spans="5:7" ht="18.75">
      <c r="E595" s="42"/>
      <c r="F595" s="42"/>
      <c r="G595" s="42"/>
    </row>
    <row r="596" spans="5:7" ht="18.75">
      <c r="E596" s="42"/>
      <c r="F596" s="42"/>
      <c r="G596" s="42"/>
    </row>
    <row r="597" spans="5:7" ht="18.75">
      <c r="E597" s="42"/>
      <c r="F597" s="42"/>
      <c r="G597" s="42"/>
    </row>
    <row r="598" spans="5:7" ht="18.75">
      <c r="E598" s="42"/>
      <c r="F598" s="42"/>
      <c r="G598" s="42"/>
    </row>
    <row r="599" spans="5:7" ht="18.75">
      <c r="E599" s="42"/>
      <c r="F599" s="42"/>
      <c r="G599" s="42"/>
    </row>
    <row r="600" spans="5:7" ht="18.75">
      <c r="E600" s="42"/>
      <c r="F600" s="42"/>
      <c r="G600" s="42"/>
    </row>
    <row r="601" spans="5:7" ht="18.75">
      <c r="E601" s="42"/>
      <c r="F601" s="42"/>
      <c r="G601" s="42"/>
    </row>
    <row r="602" spans="5:7" ht="18.75">
      <c r="E602" s="42"/>
      <c r="F602" s="42"/>
      <c r="G602" s="42"/>
    </row>
    <row r="603" spans="5:7" ht="18.75">
      <c r="E603" s="42"/>
      <c r="F603" s="42"/>
      <c r="G603" s="42"/>
    </row>
    <row r="604" spans="5:7" ht="18.75">
      <c r="E604" s="43"/>
      <c r="F604" s="43"/>
      <c r="G604" s="43"/>
    </row>
    <row r="605" spans="5:7" ht="18.75">
      <c r="E605" s="43"/>
      <c r="F605" s="43"/>
      <c r="G605" s="43"/>
    </row>
    <row r="606" spans="5:7" ht="18.75">
      <c r="E606" s="43"/>
      <c r="F606" s="43"/>
      <c r="G606" s="43"/>
    </row>
    <row r="607" spans="5:7" ht="18.75">
      <c r="E607" s="43"/>
      <c r="F607" s="43"/>
      <c r="G607" s="43"/>
    </row>
    <row r="608" spans="5:7" ht="18.75">
      <c r="E608" s="43"/>
      <c r="F608" s="43"/>
      <c r="G608" s="43"/>
    </row>
    <row r="609" spans="5:7" ht="18.75">
      <c r="E609" s="43"/>
      <c r="F609" s="43"/>
      <c r="G609" s="43"/>
    </row>
  </sheetData>
  <sheetProtection/>
  <mergeCells count="4">
    <mergeCell ref="B5:H5"/>
    <mergeCell ref="G6:H6"/>
    <mergeCell ref="C2:H2"/>
    <mergeCell ref="C1:H1"/>
  </mergeCells>
  <printOptions horizontalCentered="1"/>
  <pageMargins left="0.7874015748031497" right="0.3937007874015748" top="0.1968503937007874" bottom="0.1968503937007874" header="0.3937007874015748" footer="0.3937007874015748"/>
  <pageSetup fitToHeight="8" fitToWidth="1" horizontalDpi="600" verticalDpi="600" orientation="portrait" paperSize="9" scale="81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3">
      <selection activeCell="G3" sqref="G3"/>
    </sheetView>
  </sheetViews>
  <sheetFormatPr defaultColWidth="9.140625" defaultRowHeight="15"/>
  <cols>
    <col min="1" max="1" width="20.28125" style="260" customWidth="1"/>
    <col min="2" max="2" width="64.28125" style="260" customWidth="1"/>
    <col min="3" max="3" width="14.00390625" style="260" customWidth="1"/>
  </cols>
  <sheetData>
    <row r="1" spans="2:3" ht="18" customHeight="1">
      <c r="B1" s="261"/>
      <c r="C1" s="261"/>
    </row>
    <row r="2" spans="2:3" ht="87.75" customHeight="1">
      <c r="B2" s="293" t="s">
        <v>333</v>
      </c>
      <c r="C2" s="293"/>
    </row>
    <row r="3" spans="2:3" ht="84.75" customHeight="1">
      <c r="B3" s="293" t="s">
        <v>322</v>
      </c>
      <c r="C3" s="293"/>
    </row>
    <row r="4" spans="2:3" ht="14.25" customHeight="1">
      <c r="B4" s="262"/>
      <c r="C4" s="262"/>
    </row>
    <row r="5" spans="1:3" ht="54" customHeight="1">
      <c r="A5" s="294" t="s">
        <v>323</v>
      </c>
      <c r="B5" s="294"/>
      <c r="C5" s="294"/>
    </row>
    <row r="6" ht="18.75">
      <c r="C6" s="260" t="s">
        <v>0</v>
      </c>
    </row>
    <row r="7" spans="1:3" ht="75">
      <c r="A7" s="3" t="s">
        <v>2</v>
      </c>
      <c r="B7" s="3" t="s">
        <v>324</v>
      </c>
      <c r="C7" s="3" t="s">
        <v>4</v>
      </c>
    </row>
    <row r="8" spans="1:3" ht="18.75">
      <c r="A8" s="15">
        <v>1</v>
      </c>
      <c r="B8" s="15">
        <v>2</v>
      </c>
      <c r="C8" s="15">
        <v>3</v>
      </c>
    </row>
    <row r="9" spans="1:3" ht="37.5">
      <c r="A9" s="263"/>
      <c r="B9" s="3" t="s">
        <v>325</v>
      </c>
      <c r="C9" s="264">
        <f>C10+C12+C15+C17+C19+C21+C23+C25+C27+C31+C33+C29+C35</f>
        <v>16642.3</v>
      </c>
    </row>
    <row r="10" spans="1:3" ht="75">
      <c r="A10" s="53" t="s">
        <v>282</v>
      </c>
      <c r="B10" s="24" t="s">
        <v>288</v>
      </c>
      <c r="C10" s="265">
        <f>C11</f>
        <v>1245.8999999999999</v>
      </c>
    </row>
    <row r="11" spans="1:3" ht="37.5">
      <c r="A11" s="227" t="s">
        <v>285</v>
      </c>
      <c r="B11" s="78" t="s">
        <v>143</v>
      </c>
      <c r="C11" s="266">
        <f>SUM('Приложение 3'!H41)</f>
        <v>1245.8999999999999</v>
      </c>
    </row>
    <row r="12" spans="1:3" ht="56.25">
      <c r="A12" s="267" t="s">
        <v>224</v>
      </c>
      <c r="B12" s="268" t="s">
        <v>256</v>
      </c>
      <c r="C12" s="265">
        <f>SUM(C13)</f>
        <v>2500</v>
      </c>
    </row>
    <row r="13" spans="1:3" ht="37.5">
      <c r="A13" s="269" t="s">
        <v>230</v>
      </c>
      <c r="B13" s="270" t="s">
        <v>225</v>
      </c>
      <c r="C13" s="266">
        <f>SUM(C14)</f>
        <v>2500</v>
      </c>
    </row>
    <row r="14" spans="1:3" ht="18.75">
      <c r="A14" s="269" t="s">
        <v>223</v>
      </c>
      <c r="B14" s="270" t="s">
        <v>201</v>
      </c>
      <c r="C14" s="266">
        <f>SUM('Приложение 3'!H114)</f>
        <v>2500</v>
      </c>
    </row>
    <row r="15" spans="1:3" ht="95.25" customHeight="1">
      <c r="A15" s="267" t="s">
        <v>279</v>
      </c>
      <c r="B15" s="268" t="s">
        <v>312</v>
      </c>
      <c r="C15" s="265">
        <f>C16</f>
        <v>9715.8</v>
      </c>
    </row>
    <row r="16" spans="1:3" ht="18.75">
      <c r="A16" s="269" t="s">
        <v>280</v>
      </c>
      <c r="B16" s="270" t="s">
        <v>201</v>
      </c>
      <c r="C16" s="266">
        <f>SUM('Приложение 3'!H116)</f>
        <v>9715.8</v>
      </c>
    </row>
    <row r="17" spans="1:3" ht="37.5">
      <c r="A17" s="271" t="s">
        <v>236</v>
      </c>
      <c r="B17" s="272" t="s">
        <v>235</v>
      </c>
      <c r="C17" s="265">
        <f>SUM(C18)</f>
        <v>15</v>
      </c>
    </row>
    <row r="18" spans="1:3" ht="18.75">
      <c r="A18" s="273" t="s">
        <v>237</v>
      </c>
      <c r="B18" s="270" t="s">
        <v>201</v>
      </c>
      <c r="C18" s="266">
        <f>SUM('Приложение 3'!H81)</f>
        <v>15</v>
      </c>
    </row>
    <row r="19" spans="1:3" ht="56.25">
      <c r="A19" s="271" t="s">
        <v>267</v>
      </c>
      <c r="B19" s="268" t="s">
        <v>269</v>
      </c>
      <c r="C19" s="265">
        <f>SUM(C20)</f>
        <v>70</v>
      </c>
    </row>
    <row r="20" spans="1:3" ht="18.75">
      <c r="A20" s="273" t="s">
        <v>266</v>
      </c>
      <c r="B20" s="270" t="s">
        <v>201</v>
      </c>
      <c r="C20" s="266">
        <f>SUM('Приложение 3'!H160)</f>
        <v>70</v>
      </c>
    </row>
    <row r="21" spans="1:3" ht="37.5" customHeight="1">
      <c r="A21" s="267" t="s">
        <v>264</v>
      </c>
      <c r="B21" s="268" t="s">
        <v>274</v>
      </c>
      <c r="C21" s="265">
        <f>SUM(C22)</f>
        <v>2925.6</v>
      </c>
    </row>
    <row r="22" spans="1:3" ht="18.75">
      <c r="A22" s="269" t="s">
        <v>265</v>
      </c>
      <c r="B22" s="270" t="s">
        <v>201</v>
      </c>
      <c r="C22" s="266">
        <f>SUM('Приложение 3'!H150)</f>
        <v>2925.6</v>
      </c>
    </row>
    <row r="23" spans="1:3" ht="56.25">
      <c r="A23" s="274" t="s">
        <v>210</v>
      </c>
      <c r="B23" s="275" t="s">
        <v>257</v>
      </c>
      <c r="C23" s="265">
        <f>SUM(C24)</f>
        <v>5</v>
      </c>
    </row>
    <row r="24" spans="1:3" ht="18.75">
      <c r="A24" s="276" t="s">
        <v>212</v>
      </c>
      <c r="B24" s="270" t="s">
        <v>201</v>
      </c>
      <c r="C24" s="266">
        <f>SUM('Приложение 3'!H128)</f>
        <v>5</v>
      </c>
    </row>
    <row r="25" spans="1:3" ht="37.5">
      <c r="A25" s="277" t="s">
        <v>206</v>
      </c>
      <c r="B25" s="275" t="s">
        <v>255</v>
      </c>
      <c r="C25" s="265">
        <f>SUM(C26)</f>
        <v>10</v>
      </c>
    </row>
    <row r="26" spans="1:3" ht="18.75">
      <c r="A26" s="278" t="s">
        <v>207</v>
      </c>
      <c r="B26" s="270" t="s">
        <v>201</v>
      </c>
      <c r="C26" s="266">
        <f>SUM('Приложение 3'!H105)</f>
        <v>10</v>
      </c>
    </row>
    <row r="27" spans="1:3" ht="37.5">
      <c r="A27" s="274" t="s">
        <v>222</v>
      </c>
      <c r="B27" s="279" t="s">
        <v>238</v>
      </c>
      <c r="C27" s="265">
        <f>SUM(C28)</f>
        <v>70</v>
      </c>
    </row>
    <row r="28" spans="1:3" ht="18.75">
      <c r="A28" s="276" t="s">
        <v>239</v>
      </c>
      <c r="B28" s="270" t="s">
        <v>201</v>
      </c>
      <c r="C28" s="266">
        <f>SUM('Приложение 3'!H160)</f>
        <v>70</v>
      </c>
    </row>
    <row r="29" spans="1:3" ht="56.25">
      <c r="A29" s="267" t="s">
        <v>316</v>
      </c>
      <c r="B29" s="280" t="s">
        <v>315</v>
      </c>
      <c r="C29" s="265">
        <f>SUM(C30)</f>
        <v>45</v>
      </c>
    </row>
    <row r="30" spans="1:3" ht="18.75">
      <c r="A30" s="269" t="s">
        <v>317</v>
      </c>
      <c r="B30" s="270" t="s">
        <v>201</v>
      </c>
      <c r="C30" s="266">
        <f>SUM('Приложение 3'!H87)</f>
        <v>45</v>
      </c>
    </row>
    <row r="31" spans="1:3" ht="56.25">
      <c r="A31" s="281" t="s">
        <v>293</v>
      </c>
      <c r="B31" s="268" t="s">
        <v>292</v>
      </c>
      <c r="C31" s="265">
        <f>SUM(C32)</f>
        <v>5</v>
      </c>
    </row>
    <row r="32" spans="1:3" ht="18.75">
      <c r="A32" s="282" t="s">
        <v>294</v>
      </c>
      <c r="B32" s="270" t="s">
        <v>201</v>
      </c>
      <c r="C32" s="266">
        <f>SUM('Приложение 3'!H97)</f>
        <v>5</v>
      </c>
    </row>
    <row r="33" spans="1:3" ht="37.5">
      <c r="A33" s="283" t="s">
        <v>202</v>
      </c>
      <c r="B33" s="275" t="s">
        <v>272</v>
      </c>
      <c r="C33" s="265">
        <f>SUM(C34)</f>
        <v>5</v>
      </c>
    </row>
    <row r="34" spans="1:3" ht="18.75">
      <c r="A34" s="284" t="s">
        <v>203</v>
      </c>
      <c r="B34" s="270" t="s">
        <v>201</v>
      </c>
      <c r="C34" s="266">
        <f>SUM('Приложение 3'!H93)</f>
        <v>5</v>
      </c>
    </row>
    <row r="35" spans="1:3" ht="75">
      <c r="A35" s="274" t="s">
        <v>307</v>
      </c>
      <c r="B35" s="40" t="s">
        <v>310</v>
      </c>
      <c r="C35" s="265">
        <f>C36</f>
        <v>30</v>
      </c>
    </row>
    <row r="36" spans="1:3" ht="18.75">
      <c r="A36" s="276" t="s">
        <v>308</v>
      </c>
      <c r="B36" s="270" t="s">
        <v>201</v>
      </c>
      <c r="C36" s="266">
        <f>SUM('Приложение 3'!H154)</f>
        <v>30</v>
      </c>
    </row>
    <row r="37" ht="18.75">
      <c r="A37" s="285"/>
    </row>
    <row r="38" spans="1:3" ht="18.75">
      <c r="A38" s="13" t="s">
        <v>326</v>
      </c>
      <c r="B38" s="2"/>
      <c r="C38" s="2"/>
    </row>
    <row r="39" spans="1:3" ht="18.75">
      <c r="A39" s="13" t="s">
        <v>327</v>
      </c>
      <c r="B39" s="2"/>
      <c r="C39" s="2"/>
    </row>
  </sheetData>
  <sheetProtection/>
  <mergeCells count="3"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9">
      <selection activeCell="A2" sqref="A2"/>
    </sheetView>
  </sheetViews>
  <sheetFormatPr defaultColWidth="9.140625" defaultRowHeight="15"/>
  <cols>
    <col min="1" max="1" width="28.8515625" style="44" customWidth="1"/>
    <col min="2" max="2" width="45.8515625" style="44" customWidth="1"/>
    <col min="3" max="3" width="11.140625" style="44" customWidth="1"/>
  </cols>
  <sheetData>
    <row r="1" spans="2:3" ht="63.75" customHeight="1">
      <c r="B1" s="295" t="s">
        <v>121</v>
      </c>
      <c r="C1" s="295"/>
    </row>
    <row r="2" spans="2:3" ht="73.5" customHeight="1">
      <c r="B2" s="295" t="s">
        <v>136</v>
      </c>
      <c r="C2" s="295"/>
    </row>
    <row r="4" spans="1:3" ht="46.5" customHeight="1">
      <c r="A4" s="296" t="s">
        <v>115</v>
      </c>
      <c r="B4" s="296"/>
      <c r="C4" s="296"/>
    </row>
    <row r="6" ht="15.75">
      <c r="C6" s="44" t="s">
        <v>0</v>
      </c>
    </row>
    <row r="7" spans="1:3" ht="78.75">
      <c r="A7" s="45" t="s">
        <v>2</v>
      </c>
      <c r="B7" s="46" t="s">
        <v>78</v>
      </c>
      <c r="C7" s="45" t="s">
        <v>4</v>
      </c>
    </row>
    <row r="8" spans="1:3" ht="15.75">
      <c r="A8" s="45">
        <v>1</v>
      </c>
      <c r="B8" s="46">
        <v>2</v>
      </c>
      <c r="C8" s="45">
        <v>3</v>
      </c>
    </row>
    <row r="9" spans="1:3" ht="31.5">
      <c r="A9" s="49" t="s">
        <v>110</v>
      </c>
      <c r="B9" s="47" t="s">
        <v>94</v>
      </c>
      <c r="C9" s="48">
        <f>C14+C19</f>
        <v>824.5</v>
      </c>
    </row>
    <row r="10" spans="1:3" ht="15.75">
      <c r="A10" s="49"/>
      <c r="B10" s="57" t="s">
        <v>6</v>
      </c>
      <c r="C10" s="48">
        <v>0</v>
      </c>
    </row>
    <row r="11" spans="1:3" ht="31.5">
      <c r="A11" s="58" t="s">
        <v>111</v>
      </c>
      <c r="B11" s="59" t="s">
        <v>95</v>
      </c>
      <c r="C11" s="60">
        <v>0</v>
      </c>
    </row>
    <row r="12" spans="1:3" ht="47.25">
      <c r="A12" s="61" t="s">
        <v>96</v>
      </c>
      <c r="B12" s="62" t="s">
        <v>97</v>
      </c>
      <c r="C12" s="60">
        <v>0</v>
      </c>
    </row>
    <row r="13" spans="1:3" ht="47.25">
      <c r="A13" s="61" t="s">
        <v>98</v>
      </c>
      <c r="B13" s="62" t="s">
        <v>99</v>
      </c>
      <c r="C13" s="60">
        <v>0</v>
      </c>
    </row>
    <row r="14" spans="1:3" ht="47.25">
      <c r="A14" s="58" t="s">
        <v>112</v>
      </c>
      <c r="B14" s="58" t="s">
        <v>79</v>
      </c>
      <c r="C14" s="63">
        <v>0</v>
      </c>
    </row>
    <row r="15" spans="1:3" ht="63">
      <c r="A15" s="61" t="s">
        <v>113</v>
      </c>
      <c r="B15" s="61" t="s">
        <v>80</v>
      </c>
      <c r="C15" s="64">
        <v>15000</v>
      </c>
    </row>
    <row r="16" spans="1:3" ht="63">
      <c r="A16" s="61" t="s">
        <v>81</v>
      </c>
      <c r="B16" s="65" t="s">
        <v>82</v>
      </c>
      <c r="C16" s="64">
        <v>15000</v>
      </c>
    </row>
    <row r="17" spans="1:3" ht="63">
      <c r="A17" s="66" t="s">
        <v>114</v>
      </c>
      <c r="B17" s="62" t="s">
        <v>83</v>
      </c>
      <c r="C17" s="67">
        <v>-15000</v>
      </c>
    </row>
    <row r="18" spans="1:3" ht="63">
      <c r="A18" s="66" t="s">
        <v>84</v>
      </c>
      <c r="B18" s="68" t="s">
        <v>85</v>
      </c>
      <c r="C18" s="67">
        <v>-15000</v>
      </c>
    </row>
    <row r="19" spans="1:3" ht="31.5">
      <c r="A19" s="49" t="s">
        <v>108</v>
      </c>
      <c r="B19" s="47" t="s">
        <v>100</v>
      </c>
      <c r="C19" s="48">
        <f>SUM(C21+C24)</f>
        <v>824.5</v>
      </c>
    </row>
    <row r="20" spans="1:3" ht="31.5">
      <c r="A20" s="61" t="s">
        <v>103</v>
      </c>
      <c r="B20" s="62" t="s">
        <v>104</v>
      </c>
      <c r="C20" s="73">
        <f>SUM(C21)</f>
        <v>-35453.3</v>
      </c>
    </row>
    <row r="21" spans="1:3" ht="31.5">
      <c r="A21" s="61" t="s">
        <v>107</v>
      </c>
      <c r="B21" s="62" t="s">
        <v>86</v>
      </c>
      <c r="C21" s="50">
        <f>SUM(C22)</f>
        <v>-35453.3</v>
      </c>
    </row>
    <row r="22" spans="1:3" ht="31.5">
      <c r="A22" s="61" t="s">
        <v>87</v>
      </c>
      <c r="B22" s="62" t="s">
        <v>101</v>
      </c>
      <c r="C22" s="50">
        <v>-35453.3</v>
      </c>
    </row>
    <row r="23" spans="1:3" ht="31.5">
      <c r="A23" s="61" t="s">
        <v>109</v>
      </c>
      <c r="B23" s="62" t="s">
        <v>105</v>
      </c>
      <c r="C23" s="50">
        <f>SUM(C24)</f>
        <v>36277.8</v>
      </c>
    </row>
    <row r="24" spans="1:3" ht="31.5">
      <c r="A24" s="61" t="s">
        <v>106</v>
      </c>
      <c r="B24" s="62" t="s">
        <v>88</v>
      </c>
      <c r="C24" s="50">
        <f>SUM(C25)</f>
        <v>36277.8</v>
      </c>
    </row>
    <row r="25" spans="1:3" ht="31.5">
      <c r="A25" s="61" t="s">
        <v>89</v>
      </c>
      <c r="B25" s="62" t="s">
        <v>102</v>
      </c>
      <c r="C25" s="50">
        <v>36277.8</v>
      </c>
    </row>
    <row r="28" spans="1:3" ht="15.75">
      <c r="A28" s="51" t="s">
        <v>75</v>
      </c>
      <c r="B28" s="1"/>
      <c r="C28" s="1"/>
    </row>
    <row r="29" spans="1:3" ht="15.75">
      <c r="A29" s="51" t="s">
        <v>90</v>
      </c>
      <c r="B29" s="1"/>
      <c r="C29" s="1"/>
    </row>
    <row r="30" ht="15.75">
      <c r="A30" s="52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2021-09-23T09:05:15Z</cp:lastPrinted>
  <dcterms:created xsi:type="dcterms:W3CDTF">2012-06-09T08:12:23Z</dcterms:created>
  <dcterms:modified xsi:type="dcterms:W3CDTF">2021-09-29T06:25:25Z</dcterms:modified>
  <cp:category/>
  <cp:version/>
  <cp:contentType/>
  <cp:contentStatus/>
</cp:coreProperties>
</file>